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E:\Users\Lizunkova.FO\Desktop\Мои документы\мои документы(Лизункова)\РРО\2026\"/>
    </mc:Choice>
  </mc:AlternateContent>
  <xr:revisionPtr revIDLastSave="0" documentId="13_ncr:1_{69C86E6B-C024-425B-A9A8-91D56EF20634}" xr6:coauthVersionLast="47" xr6:coauthVersionMax="47" xr10:uidLastSave="{00000000-0000-0000-0000-000000000000}"/>
  <bookViews>
    <workbookView xWindow="10635" yWindow="525" windowWidth="18075" windowHeight="13815" xr2:uid="{00000000-000D-0000-FFFF-FFFF00000000}"/>
  </bookViews>
  <sheets>
    <sheet name="Лист1" sheetId="1" r:id="rId1"/>
    <sheet name="Лист2" sheetId="2" r:id="rId2"/>
    <sheet name="Лист3" sheetId="3" r:id="rId3"/>
  </sheets>
  <definedNames>
    <definedName name="OLE_LINK1" localSheetId="0">Лист1!#REF!</definedName>
    <definedName name="_xlnm.Print_Titles" localSheetId="0">Лист1!$6:$10</definedName>
  </definedNames>
  <calcPr calcId="181029"/>
</workbook>
</file>

<file path=xl/calcChain.xml><?xml version="1.0" encoding="utf-8"?>
<calcChain xmlns="http://schemas.openxmlformats.org/spreadsheetml/2006/main">
  <c r="R60" i="1" l="1"/>
  <c r="S60" i="1"/>
  <c r="T60" i="1"/>
  <c r="U60" i="1"/>
  <c r="V60" i="1"/>
  <c r="W60" i="1"/>
  <c r="X60" i="1"/>
  <c r="Y60" i="1"/>
  <c r="Z60" i="1"/>
  <c r="P61" i="1"/>
  <c r="O61" i="1"/>
  <c r="X81" i="1" l="1"/>
  <c r="U81" i="1"/>
  <c r="R81" i="1"/>
  <c r="Y56" i="1"/>
  <c r="V56" i="1"/>
  <c r="S56" i="1"/>
  <c r="X43" i="1"/>
  <c r="U43" i="1"/>
  <c r="R43" i="1"/>
  <c r="X41" i="1"/>
  <c r="U41" i="1"/>
  <c r="R41" i="1"/>
  <c r="Y35" i="1"/>
  <c r="V35" i="1"/>
  <c r="S35" i="1"/>
  <c r="S15" i="1"/>
  <c r="X76" i="1"/>
  <c r="U76" i="1"/>
  <c r="R76" i="1"/>
  <c r="X37" i="1"/>
  <c r="U37" i="1"/>
  <c r="V37" i="1" s="1"/>
  <c r="R37" i="1"/>
  <c r="S37" i="1" s="1"/>
  <c r="X15" i="1"/>
  <c r="Y15" i="1" s="1"/>
  <c r="U15" i="1"/>
  <c r="Y74" i="1"/>
  <c r="U74" i="1"/>
  <c r="V74" i="1" s="1"/>
  <c r="R74" i="1"/>
  <c r="S74" i="1" s="1"/>
  <c r="Y37" i="1"/>
  <c r="X17" i="1"/>
  <c r="Y17" i="1" s="1"/>
  <c r="U17" i="1"/>
  <c r="V17" i="1" s="1"/>
  <c r="R17" i="1"/>
  <c r="S17" i="1" s="1"/>
  <c r="V15" i="1"/>
  <c r="Y14" i="1"/>
  <c r="X14" i="1"/>
  <c r="U14" i="1"/>
  <c r="V14" i="1" s="1"/>
  <c r="R14" i="1"/>
  <c r="S14" i="1" s="1"/>
  <c r="U80" i="1"/>
  <c r="R80" i="1"/>
  <c r="X75" i="1"/>
  <c r="U75" i="1"/>
  <c r="R75" i="1"/>
  <c r="Y75" i="1" l="1"/>
  <c r="V75" i="1"/>
  <c r="S75" i="1"/>
  <c r="Y76" i="1"/>
  <c r="V76" i="1"/>
  <c r="S76" i="1"/>
  <c r="X80" i="1"/>
  <c r="Y80" i="1" s="1"/>
  <c r="V80" i="1"/>
  <c r="S80" i="1"/>
  <c r="Y81" i="1"/>
  <c r="V81" i="1"/>
  <c r="S81" i="1"/>
  <c r="Y71" i="1"/>
  <c r="V71" i="1"/>
  <c r="S71" i="1"/>
  <c r="Y70" i="1"/>
  <c r="V70" i="1"/>
  <c r="S70" i="1"/>
  <c r="Y43" i="1"/>
  <c r="S43" i="1"/>
  <c r="Y27" i="1"/>
  <c r="V27" i="1"/>
  <c r="S27" i="1"/>
  <c r="Y26" i="1"/>
  <c r="V26" i="1"/>
  <c r="S26" i="1"/>
  <c r="X25" i="1"/>
  <c r="Y25" i="1" s="1"/>
  <c r="U25" i="1"/>
  <c r="V25" i="1" s="1"/>
  <c r="R25" i="1"/>
  <c r="S25" i="1" s="1"/>
  <c r="V43" i="1"/>
  <c r="Y41" i="1"/>
  <c r="S41" i="1"/>
  <c r="Q14" i="1"/>
  <c r="Q13" i="1"/>
  <c r="V41" i="1"/>
  <c r="Y13" i="1"/>
  <c r="V13" i="1"/>
  <c r="S13" i="1"/>
  <c r="P54" i="1" l="1"/>
  <c r="Q54" i="1"/>
  <c r="R54" i="1"/>
  <c r="S54" i="1"/>
  <c r="T54" i="1"/>
  <c r="U54" i="1"/>
  <c r="V54" i="1"/>
  <c r="W54" i="1"/>
  <c r="X54" i="1"/>
  <c r="Y54" i="1"/>
  <c r="Z54" i="1"/>
  <c r="O54" i="1"/>
  <c r="P69" i="1" l="1"/>
  <c r="Q69" i="1"/>
  <c r="R69" i="1"/>
  <c r="S69" i="1"/>
  <c r="T69" i="1"/>
  <c r="U69" i="1"/>
  <c r="V69" i="1"/>
  <c r="W69" i="1"/>
  <c r="X69" i="1"/>
  <c r="Y69" i="1"/>
  <c r="Z69" i="1"/>
  <c r="O69" i="1"/>
  <c r="Q40" i="1" l="1"/>
  <c r="P60" i="1"/>
  <c r="Q60" i="1"/>
  <c r="O60" i="1"/>
  <c r="Y86" i="1" l="1"/>
  <c r="Y65" i="1"/>
  <c r="Y58" i="1"/>
  <c r="Y12" i="1"/>
  <c r="V86" i="1"/>
  <c r="V65" i="1"/>
  <c r="V58" i="1"/>
  <c r="V40" i="1"/>
  <c r="V12" i="1"/>
  <c r="Y40" i="1" l="1"/>
  <c r="Y53" i="1"/>
  <c r="V53" i="1"/>
  <c r="V11" i="1" s="1"/>
  <c r="Y11" i="1" l="1"/>
  <c r="Q58" i="1" l="1"/>
  <c r="Q12" i="1" l="1"/>
  <c r="O86" i="1"/>
  <c r="R40" i="1"/>
  <c r="S40" i="1"/>
  <c r="T40" i="1"/>
  <c r="U40" i="1"/>
  <c r="W40" i="1"/>
  <c r="X40" i="1"/>
  <c r="Z40" i="1"/>
  <c r="P86" i="1"/>
  <c r="Q86" i="1"/>
  <c r="R86" i="1"/>
  <c r="S86" i="1"/>
  <c r="T86" i="1"/>
  <c r="U86" i="1"/>
  <c r="W86" i="1"/>
  <c r="X86" i="1"/>
  <c r="Z86" i="1"/>
  <c r="R65" i="1"/>
  <c r="S65" i="1"/>
  <c r="T65" i="1"/>
  <c r="U65" i="1"/>
  <c r="W65" i="1"/>
  <c r="X65" i="1"/>
  <c r="Z65" i="1"/>
  <c r="P58" i="1"/>
  <c r="R58" i="1"/>
  <c r="R53" i="1" s="1"/>
  <c r="S58" i="1"/>
  <c r="T58" i="1"/>
  <c r="U58" i="1"/>
  <c r="W58" i="1"/>
  <c r="X58" i="1"/>
  <c r="X53" i="1" s="1"/>
  <c r="Z58" i="1"/>
  <c r="Z53" i="1" s="1"/>
  <c r="R12" i="1"/>
  <c r="S12" i="1"/>
  <c r="T12" i="1"/>
  <c r="U12" i="1"/>
  <c r="W12" i="1"/>
  <c r="X12" i="1"/>
  <c r="Z12" i="1"/>
  <c r="X11" i="1" l="1"/>
  <c r="T53" i="1"/>
  <c r="T11" i="1" s="1"/>
  <c r="P53" i="1"/>
  <c r="O40" i="1"/>
  <c r="P12" i="1"/>
  <c r="P40" i="1"/>
  <c r="Q65" i="1"/>
  <c r="P65" i="1"/>
  <c r="Z11" i="1"/>
  <c r="R11" i="1"/>
  <c r="W53" i="1"/>
  <c r="W11" i="1" s="1"/>
  <c r="S53" i="1"/>
  <c r="S11" i="1" s="1"/>
  <c r="U53" i="1"/>
  <c r="U11" i="1" s="1"/>
  <c r="Q53" i="1"/>
  <c r="Q11" i="1" l="1"/>
  <c r="P11" i="1"/>
  <c r="O65" i="1" l="1"/>
  <c r="O58" i="1"/>
  <c r="O12" i="1"/>
  <c r="O53" i="1" l="1"/>
  <c r="O11" i="1" s="1"/>
</calcChain>
</file>

<file path=xl/sharedStrings.xml><?xml version="1.0" encoding="utf-8"?>
<sst xmlns="http://schemas.openxmlformats.org/spreadsheetml/2006/main" count="1020" uniqueCount="620">
  <si>
    <t>Единица измерения: тыс. руб. (с точностью до первого десятичного знака)</t>
  </si>
  <si>
    <t>…</t>
  </si>
  <si>
    <t>Наименование полномочия, 
расходного обязательства</t>
  </si>
  <si>
    <t>Код строки</t>
  </si>
  <si>
    <t>(должность)</t>
  </si>
  <si>
    <t>х</t>
  </si>
  <si>
    <t>Всего</t>
  </si>
  <si>
    <t>№ п/п</t>
  </si>
  <si>
    <t>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t>
  </si>
  <si>
    <t>за счет субвенций, предоставленных из федерального бюджета, всего</t>
  </si>
  <si>
    <t>за счет субвенций, предоставленных из бюджета субъекта Российской Федерации, всего</t>
  </si>
  <si>
    <t>по предоставлению иных межбюджетных трансфертов, всего</t>
  </si>
  <si>
    <t>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 устанавливающих указанное право, всего</t>
  </si>
  <si>
    <t>Правовое основание финансового обеспечения и расходования средств     (нормативные правовые акт, договоры, соглашения)</t>
  </si>
  <si>
    <t xml:space="preserve"> Российской Федерации</t>
  </si>
  <si>
    <t xml:space="preserve"> субъекта Российской Федерации</t>
  </si>
  <si>
    <t>муниципального образования</t>
  </si>
  <si>
    <t>Наименование  номер и дата</t>
  </si>
  <si>
    <t>Номер статьи (подстатьи), пункта (подпункта )</t>
  </si>
  <si>
    <t>Дата вступления в силу и срок действия</t>
  </si>
  <si>
    <t xml:space="preserve">Объем средств на исполнение расходного обязательства </t>
  </si>
  <si>
    <t>плановый период</t>
  </si>
  <si>
    <t>план</t>
  </si>
  <si>
    <t xml:space="preserve"> факт</t>
  </si>
  <si>
    <t>БДО</t>
  </si>
  <si>
    <t>БПО</t>
  </si>
  <si>
    <t>Код расхода по БК</t>
  </si>
  <si>
    <t>раздел</t>
  </si>
  <si>
    <t>подраздел</t>
  </si>
  <si>
    <t>"_______"__________________________________20_____г.</t>
  </si>
  <si>
    <t>3</t>
  </si>
  <si>
    <t>13</t>
  </si>
  <si>
    <t>14</t>
  </si>
  <si>
    <t>Руководитель ________________________________________________</t>
  </si>
  <si>
    <t>___________________________________</t>
  </si>
  <si>
    <t>(должность руководителя)</t>
  </si>
  <si>
    <t>( подпись)</t>
  </si>
  <si>
    <t>(расшифровка росписи)</t>
  </si>
  <si>
    <t>_______________________________</t>
  </si>
  <si>
    <t>__________________________</t>
  </si>
  <si>
    <t>Исполнитель _________________________________________________</t>
  </si>
  <si>
    <t>1</t>
  </si>
  <si>
    <t>1.1</t>
  </si>
  <si>
    <t>1.1.1</t>
  </si>
  <si>
    <t>1.1.2</t>
  </si>
  <si>
    <t>1.2</t>
  </si>
  <si>
    <t>1.2.1</t>
  </si>
  <si>
    <t>1.3</t>
  </si>
  <si>
    <t>1.3.1</t>
  </si>
  <si>
    <t>1.3.1.1</t>
  </si>
  <si>
    <t>1.3.1.2</t>
  </si>
  <si>
    <t>1.3.2</t>
  </si>
  <si>
    <t>1.3.2.1</t>
  </si>
  <si>
    <t>1.3.3</t>
  </si>
  <si>
    <t>1.3.3.1</t>
  </si>
  <si>
    <t>1.3.4</t>
  </si>
  <si>
    <t>1.3.4.1</t>
  </si>
  <si>
    <t>1.4</t>
  </si>
  <si>
    <t>1.4.1</t>
  </si>
  <si>
    <t>1.4.1.1.</t>
  </si>
  <si>
    <t>1.4.1.2.</t>
  </si>
  <si>
    <t xml:space="preserve">1.4.2. </t>
  </si>
  <si>
    <t>1.4.2.1.</t>
  </si>
  <si>
    <t>1.4.3.</t>
  </si>
  <si>
    <t>1.5</t>
  </si>
  <si>
    <t>1.5.1</t>
  </si>
  <si>
    <t>1.6</t>
  </si>
  <si>
    <t>1.6.1</t>
  </si>
  <si>
    <t>1.6.2.</t>
  </si>
  <si>
    <t>1.6.2.1</t>
  </si>
  <si>
    <t xml:space="preserve">1.7. </t>
  </si>
  <si>
    <t>……</t>
  </si>
  <si>
    <t>1.3.4.2.</t>
  </si>
  <si>
    <t>1.4.3.1</t>
  </si>
  <si>
    <t>1.4.3.2</t>
  </si>
  <si>
    <t>1.5.2</t>
  </si>
  <si>
    <t>1.1.3</t>
  </si>
  <si>
    <t>1.1.4</t>
  </si>
  <si>
    <t>1.1.5</t>
  </si>
  <si>
    <t>1.1.6</t>
  </si>
  <si>
    <t>1.1.7</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</si>
  <si>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городской местности)</t>
  </si>
  <si>
    <t>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</si>
  <si>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организация ритуальных услуг и содержание мест захоронения</t>
  </si>
  <si>
    <t>содействие развитию малого и среднего предпринимательства</t>
  </si>
  <si>
    <t>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</si>
  <si>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</si>
  <si>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</si>
  <si>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предоставление доплаты за выслугу лет к трудовой пенсии муниципальным служащим за счет средств местного бюджета</t>
  </si>
  <si>
    <t>создание муниципальной пожарной охраны</t>
  </si>
  <si>
    <t>Дополнительные меры социальной поддержки</t>
  </si>
  <si>
    <t>01                   01</t>
  </si>
  <si>
    <t>06        13</t>
  </si>
  <si>
    <t>01</t>
  </si>
  <si>
    <t>04</t>
  </si>
  <si>
    <t>07</t>
  </si>
  <si>
    <t>03</t>
  </si>
  <si>
    <t>08</t>
  </si>
  <si>
    <t>11</t>
  </si>
  <si>
    <t>02</t>
  </si>
  <si>
    <t>формирование и содержание муниципального архива</t>
  </si>
  <si>
    <t>05</t>
  </si>
  <si>
    <t>05             06</t>
  </si>
  <si>
    <t>02               02</t>
  </si>
  <si>
    <t>10</t>
  </si>
  <si>
    <t>04        05         10</t>
  </si>
  <si>
    <t>02            01          04</t>
  </si>
  <si>
    <t>06</t>
  </si>
  <si>
    <t>04         04         05          05         08         10</t>
  </si>
  <si>
    <t>02           12          02            03             01         03</t>
  </si>
  <si>
    <t>12</t>
  </si>
  <si>
    <t xml:space="preserve">создание муниципальных предприятий </t>
  </si>
  <si>
    <t>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</si>
  <si>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10         10</t>
  </si>
  <si>
    <t>03         06</t>
  </si>
  <si>
    <t>09</t>
  </si>
  <si>
    <t>03         03          04           05</t>
  </si>
  <si>
    <t>09            10            10          05</t>
  </si>
  <si>
    <t>расходы за счет резервного фонда</t>
  </si>
  <si>
    <t>07        07</t>
  </si>
  <si>
    <t>02         09</t>
  </si>
  <si>
    <t>03         07         07</t>
  </si>
  <si>
    <t>14         02         09</t>
  </si>
  <si>
    <t>07            07</t>
  </si>
  <si>
    <t>07          09</t>
  </si>
  <si>
    <t>01         01         01          01         01          01       04         04           05            07</t>
  </si>
  <si>
    <t>02        03        04          06           11          13         05        10            05            09</t>
  </si>
  <si>
    <t>01          01          01          01           01       04        05           07</t>
  </si>
  <si>
    <t>02           03         04         06        13         05           05             09</t>
  </si>
  <si>
    <t>04              07</t>
  </si>
  <si>
    <t>05                         09</t>
  </si>
  <si>
    <t>01              07</t>
  </si>
  <si>
    <t>04         09</t>
  </si>
  <si>
    <t>01            05</t>
  </si>
  <si>
    <t>04                  05</t>
  </si>
  <si>
    <t>07                 10</t>
  </si>
  <si>
    <t>02            03</t>
  </si>
  <si>
    <t>01          07                    07           07           10</t>
  </si>
  <si>
    <t>05             01                    02                   07          04</t>
  </si>
  <si>
    <t>07                    07</t>
  </si>
  <si>
    <t>01                    02</t>
  </si>
  <si>
    <t>1) Федеральный Закон от 02.03.2007 №25-ФЗ"О муниципальной службе в Российской Федерации"
2) Федеральный Закон от 06.10.2003 №131-ФЗ"Об общих принципах организации местного самоуправления в Российской Федерации"</t>
  </si>
  <si>
    <t>1) 02.03.2007 - 01.01.3000
2) 06.10.2003 - не установлен</t>
  </si>
  <si>
    <t>1) Закон Нижегородской области от 12.09.2007 №126-З"О бюджетном процессе в Нижегородской области"
2) Закон Нижегородской области от 10.10.2003 №93-З"О денежном содержании лиц, замещающих муниципальные должности в Нижегородской области"
3) Закон Нижегородской области от 03.08.2007 №99-3"О муниципальной службе в Нижегородской области"</t>
  </si>
  <si>
    <t>1) Ст.5
2) Ст.6
3) Абз.1, ст.38</t>
  </si>
  <si>
    <t>1) 20.09.2007 - не установлен
2) 13.10.2011 - 01.01.3000
3) 01.01.2012 - 01.01.3000</t>
  </si>
  <si>
    <t>1) Жилищный кодекс Российской Федерации от 29.12.2004 №188-ФЗ"Жилищный кодекс Российской Федерации"
2) Указ Президента Российской Федерации от 07.05.2012 №600"О мерах по обеспечению граждан Российской Федерации доступным и комфортным жильем и повышению качества жилищно-коммунальных услуг"
3) Федеральный Закон от 21.07.2007 №185-ФЗ"О фонде содействия формирования жилищно-коммунального хозяйства"
4) Федеральный Закон от 06.10.2003 №131-ФЗ"Об общих принципах организации местного самоуправления в Российской Федерации"
5) Федеральный Закон от 29.07.1998 №135-ФЗ"Об оценочной деятельности в Российской Федерации"
6) Федеральный Закон от 26.03.2003 №35-ФЗ"Об электроэнергетике"</t>
  </si>
  <si>
    <t>1) в целом
2) в целом
3) П.6, ст.16
4) П.1, ст.16; пп.3, п.1, ст.16
5) в целом
6) Ч.4, ст.26</t>
  </si>
  <si>
    <t>1) 29.12.2004 - не установлен
2) 07.05.2012 - 01.01.3000
3) 23.07.2007 - не установлен
4) 06.10.2003 - не установлен
5) 03.08.1998 - не установлен
6) 31.03.2003 - 01.01.3000</t>
  </si>
  <si>
    <t>1) в целом
2) в целом
3) в целом
4) в целом</t>
  </si>
  <si>
    <t>1) Федеральный Закон от 07.12.2011 №416-ФЗ"О водоснабжении и водоотведении"
2) Федеральный Закон от 31.03.1999 №69-ФЗ"О газоснабжении в Российской Федерации"
3) Федеральный Закон от 27.07.2010 №190-ФЗ"О теплоснабжении"
4) Федеральный Закон от 06.10.2003 №131-ФЗ"Об общих принципах организации местного самоуправления в Российской Федерации"
5) Федеральный Закон от 26.03.2003 №35-ФЗ"Об электроэнергетике"</t>
  </si>
  <si>
    <t>1) Ст.6
2) Ст.7
3) Ст.6
4) П.1, ст.16; пп.4, п.1, ст.16
5) Ч.4, ст.26</t>
  </si>
  <si>
    <t>1) 01.01.2013 - 01.01.3000
2) 31.03.1999 - не установлен
3) 30.07.2010 - не установлен
4) 06.10.2003 - не установлен
5) 31.03.2003 - 01.01.3000</t>
  </si>
  <si>
    <t>1) Федеральный Закон от 08.11.2007 №257-ФЗ"Об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2) Федеральный Закон от 06.10.2003 №131-ФЗ"Об общих принципах организации местного самоуправления в Российской Федерации"</t>
  </si>
  <si>
    <t>1) Ст.13
2) П.1, ст.16</t>
  </si>
  <si>
    <t>1) 14.11.2007 - 01.01.3000
2) 06.10.2003 - не установлен</t>
  </si>
  <si>
    <t>1) Закон Нижегородской области от 04.12.2008 №157-З"Об автомобильных дорогах и дорожной деятельности в Нижегородской области"</t>
  </si>
  <si>
    <t>1) Ст.6</t>
  </si>
  <si>
    <t>1) 23.12.2008 - 01.01.3000</t>
  </si>
  <si>
    <t>1) в целом</t>
  </si>
  <si>
    <t>1) 01.01.2021 - 31.12.2026</t>
  </si>
  <si>
    <t>1) Ст.14
2) в целом
3) в целом
4) П.6, ст.16
5) Пп.6, п.1, ст.16</t>
  </si>
  <si>
    <t>1) Закон Нижегородской области от 30.09.2008 №116-З""О наделении органов местного самоуправления муниципальных районов и городских округов Нижегородской области отдельными государственными полномочиями в области жилищных отношений""
2) Закон Нижегородской области от 07.07.2006 №68-З""О формах и порядке предоставления мер социальной поддержки по обеспечению жильем отдельных категорий граждан в Нижегородской области""
3) Закон Нижегородской области от 16.11.2005 №179-З"О порядке ведения органами местного самоуправления городских округов и поселений Нижегородской области учета граждан в качнстве нуждающихся в жилых помещениях, предоставляемых по договорам социального найма"
4) Постановление Правительства Нижегородской области от 29.03.2019 №168"Об утверждении государственной региональной адресной программы «Переселение граждан из аварийного жилищного фонда на территории Нижегородской области на 2019 - 2025 годы»"</t>
  </si>
  <si>
    <t>1) в целом
2) Ст.2
3) Ст.1
4) в целом</t>
  </si>
  <si>
    <t>1) 27.10.2008 - не установлен
2) 07.07.2006 - не установлен
3) 16.11.2005 - 01.01.3000
4) 29.03.2019 - не установлен</t>
  </si>
  <si>
    <t>1) в целом
2) в целом
3) в целом
4) в целом
5) в целом</t>
  </si>
  <si>
    <t>1) Федеральный Закон от 06.10.2003 №131-ФЗ"Об общих принципах организации местного самоуправления в Российской Федерации"</t>
  </si>
  <si>
    <t>1) Пп.7, п.1, ст.16</t>
  </si>
  <si>
    <t>1) 06.10.2003 - не установлен</t>
  </si>
  <si>
    <t>1) Постановления администрации городского округа Воротынский от 30.10.2020 №546"Об утверждении муниципальной программы «Обеспечение доступности услуг общественного транспорта на территории городского округа Воротынский Нижегородской области»"</t>
  </si>
  <si>
    <t>1) Федеральный Закон от 06.10.2003 №131-ФЗ"Об общих принципах организации местного самоуправления в Российской Федерации"
2) Федеральный Закон от 10.01.2002 №7-ФЗ"Об охране окружающей среды"</t>
  </si>
  <si>
    <t>1) Пп.11, п.1, ст.16
2) П.2, ст.7</t>
  </si>
  <si>
    <t>1) 06.10.2003 - не установлен
2) 12.01.2002 - не установлен</t>
  </si>
  <si>
    <t>1) Закон Нижегородской области от 10.09.1996 №45-З"Об экологической безопасности"</t>
  </si>
  <si>
    <t>1) Ст.18</t>
  </si>
  <si>
    <t>1) 18.09.1996 - не установлен</t>
  </si>
  <si>
    <t>1) Постановления администрации городского округа Воротынский от 03.11.2020 №555"Об утверждении муниципальной программы «Организация мероприятий по охране окружающей среды на территории городского округа Воротынский Нижегородской области»"</t>
  </si>
  <si>
    <t>1) Бюджетный кодекс Российской Федерации от 31.07.1998 №145-ФЗ""
2) Федеральный Закон от 12.01.1996 №7-ФЗ"О некоммерческих организациях"
3) Федеральный Закон от 29.12.2012 №273-ФЗ"Об образовании в Российской Федерации"
4) Федеральный Закон от 06.10.2003 №131-ФЗ"Об общих принципах организации местного самоуправления в Российской Федерации"
5) Федеральный Закон от 24.07.1998 №124-ФЗ"Об основных гарантиях прав ребенка в Российской Федерации"</t>
  </si>
  <si>
    <t>1) в целом
2) Ст.9,2
3) Ст.99
4) Пп.13, п.1, ст.16
5) Ст.12</t>
  </si>
  <si>
    <t>1) 01.01.2000 - не установлен
2) 15.01.1996 - не установлен
3) 01.09.2013 - не установлен
4) 06.10.2003 - не установлен
5) 05.08.1998 - 01.01.3000</t>
  </si>
  <si>
    <t>1) Закон Нижегородской области от 24.11.2004 №130-З"О мерах социальной поддержки граждан, имеющих детей"</t>
  </si>
  <si>
    <t>1) 01.01.2005 - не установлен</t>
  </si>
  <si>
    <t>1) Бюджетный кодекс Российской Федерации от 31.07.1998 №145-ФЗ""
2) Постановление Правительства Российской Федерации от 24.07.2000 №551"О военно-патриотических молодежных объединениях"
3) Федеральный Закон от 12.01.1996 №7-ФЗ"О некоммерческих организациях"
4) Федеральный Закон от 29.12.2012 №273-ФЗ"Об образовании в Российской Федерации"
5) Федеральный Закон от 06.10.2003 №131-ФЗ"Об общих принципах организации местного самоуправления в Российской Федерации"
6) Федеральный Закон от 24.06.1999 №120-ФЗ"Об основах системы профилактики безнадзорности и правонарушений несовершеннолетних"
7) Федеральный Закон от 24.07.1998 №124-ФЗ"Об основных гарантиях прав ребенка в Российской Федерации"</t>
  </si>
  <si>
    <t>1) в целом
2) в целом
3) Ст.9,2
4) Ст.99
5) Пп.13, п.1, ст.16
6) Ст.25
7) Ст.12</t>
  </si>
  <si>
    <t>1) 01.01.2000 - не установлен
2) 24.07.2000 - 01.01.3000
3) 15.01.1996 - не установлен
4) 01.09.2013 - не установлен
5) 06.10.2003 - не установлен
6) 30.06.1999 - не установлен
7) 05.08.1998 - 01.01.3000</t>
  </si>
  <si>
    <t>1) в целом
2) в целом</t>
  </si>
  <si>
    <t>1) в целом
2) в целом
3) в целом</t>
  </si>
  <si>
    <t>1) Бюджетный кодекс Российской Федерации от 31.07.1998 №145-ФЗ""
2) Федеральный Закон от 12.01.1996 №7-ФЗ"О некоммерческих организациях"
3) Федеральный Закон от 04.12.2007 №329-ФЗ"О физической культуре и спорте в Российской Федерации"
4) Федеральный Закон от 29.12.2012 №273-ФЗ"Об образовании в Российской Федерации"
5) Федеральный Закон от 06.10.2003 №131-ФЗ"Об общих принципах организации местного самоуправления в Российской Федерации"
6) Федеральный Закон от 24.07.1998 №124-ФЗ"Об основных гарантиях прав ребенка в Российской Федерации"</t>
  </si>
  <si>
    <t>1) в целом
2) Ст.99
3) в целом
4) в целом
5) Пп.13, п.1, ст.16
6) Ст.11</t>
  </si>
  <si>
    <t>1) 01.01.2000 - не установлен
2) 15.01.1996 - не установлен
3) 30.03.2008 - не установлен
4) 01.09.2013 - не установлен
5) 06.10.2003 - не установлен
6) 05.08.1998 - 01.01.3000</t>
  </si>
  <si>
    <t>1) Закон Нижегородской области от 30.12.2005 №212-З"О социальной поддержке отдельных категорий граждан в целях реализации их прав на образование"
2) Закон Нижегородской области от 11.06.2009 №76-З"О физической культуре и спорте в Нижегородской области"
3) Постановление Правительства Нижегородской области от 30.04.2014 №301"Постановление Правительства Нижегородской области от 30.04.2014 № 301 "Об утверждении государственной программы "Развитие образования Нижегородской области""</t>
  </si>
  <si>
    <t>1) 24.01.2006 - не установлен
2) 11.06.2009 - не установлен
3) 01.01.2015 - 01.01.3000</t>
  </si>
  <si>
    <t>1) Постановления администрации городского округа Воротынский от 27.03.2020 №159""Об организации отдыха, оздоровления и занятости детей и молодежи на территории городского округа Воротынский Нижегородской области"
2) Постановления администрации городского округа Воротынский от 03.11.2020 №562"Об утверждении муниципальной программы «Развитие образования городского округа Воротынский Нижегородской области»"</t>
  </si>
  <si>
    <t>1) 27.03.2020 - не установлен
2) 01.01.2021 - 31.12.2026</t>
  </si>
  <si>
    <t>1) Бюджетный кодекс Российской Федерации от 31.07.1998 №145-ФЗ""
2) Федеральный Закон от 29.12.2012 №273-ФЗ"Об образовании в Российской Федерации"
3) Федеральный Закон от 06.10.2003 №131-ФЗ"Об общих принципах организации местного самоуправления в Российской Федерации"</t>
  </si>
  <si>
    <t>1) в целом
2) в целом
3) Пп.13, п.1, ст.16</t>
  </si>
  <si>
    <t>1) 01.01.2000 - не установлен
2) 01.09.2013 - не установлен
3) 06.10.2003 - не установлен</t>
  </si>
  <si>
    <t>1) 18.11.2011 - не установлен
2) 01.01.2021 - 31.12.2026</t>
  </si>
  <si>
    <t>1) Федеральный Закон от 29.12.1994 №78-ФЗ"О библиотечном деле"
2) Федеральный Закон от 12.01.1996 №7-ФЗ"О некоммерческих организациях"
3) Федеральный Закон от 06.10.2003 №131-ФЗ"Об общих принципах организации местного самоуправления в Российской Федерации"
4) Закон Российской Федерации от 09.10.1992 №3612-1"Основы законодательства Российской Федерации о культуре"</t>
  </si>
  <si>
    <t>1) в целом
2) в целом
3) Пп.16, п.1, ст.16
4) Ст.40</t>
  </si>
  <si>
    <t>1) 02.01.1995 - не установлен
2) 15.01.1996 - не установлен
3) 06.10.2003 - не установлен
4) 27.11.1992 - не установлен</t>
  </si>
  <si>
    <t>1) Закон Нижегородской области от 01.11.2008 №147-З"О библиотечном деле в Нижегородской области"</t>
  </si>
  <si>
    <t>1) 01.11.2008 - не установлен</t>
  </si>
  <si>
    <t>1) Постановления администрации городского округа Воротынский от 30.10.2020 №547"Об утверждении муниципальной программы «Развитие культуры городского округа Воротынский Нижегородской области»"</t>
  </si>
  <si>
    <t>1) Федеральный Закон от 12.01.1996 №7-ФЗ"О некоммерческих организациях"
2) Федеральный Закон от 06.10.2003 №131-ФЗ"Об общих принципах организации местного самоуправления в Российской Федерации"
3) Закон Российской Федерации от 09.10.1992 №3612-1"Основы законодательства Российской Федерации о культуре"</t>
  </si>
  <si>
    <t>1) в целом
2) Пп.17, п.1, ст.16
3) Ст.40</t>
  </si>
  <si>
    <t>1) 15.01.1996 - не установлен
2) 06.10.2003 - не установлен
3) 27.11.1992 - не установлен</t>
  </si>
  <si>
    <t>1) Постановление Правительства Нижегородской области от 30.04.2014 №299"Об утверждении государственной программы "Развитие культуры Нижегородской области""</t>
  </si>
  <si>
    <t>1) 01.01.2015 - 01.01.3000</t>
  </si>
  <si>
    <t>1) Закон Нижегородской области от 11.06.2009 №76-З"О физической культуре и спорте в Нижегородской области"</t>
  </si>
  <si>
    <t>1) 11.06.2009 - не установлен</t>
  </si>
  <si>
    <t>1) Постановления администрации городского округа Воротынский от 03.11.2020 №560"Об утверждении муниципальной программы «Развитие физической культуры и спорта городского округа Воротынский Нижегородской области »"</t>
  </si>
  <si>
    <t>1) Федеральный Закон от 12.01.1996 №8-ФЗ"О погребении и похоронном деле"
2) Федеральный Закон от 06.10.2003 №131-ФЗ"Об общих принципах организации местного самоуправления в Российской Федерации"</t>
  </si>
  <si>
    <t>1) 15.01.1996 - не установлен
2) 06.10.2003 - не установлен</t>
  </si>
  <si>
    <t>1) Закон Нижегородской области от 08.08.2008 №97-З"О погребении и похоронном деле в Нижегородской области"</t>
  </si>
  <si>
    <t>1) Ст.12</t>
  </si>
  <si>
    <t>1) 08.08.2008 - не установлен</t>
  </si>
  <si>
    <t>1) 29.06.2020 - не установлен
2) 01.01.2020 - 31.12.2025</t>
  </si>
  <si>
    <t>1) Федеральный Закон от 06.10.2003 №131-ФЗ"Об общих принципах организации местного самоуправления в Российской Федерации"
2) Федеральный Закон от 24.06.1998 №89-ФЗ"Об отходах производства и потребления"</t>
  </si>
  <si>
    <t>1) Пп.11, п.1, ст.16
2) Ст.8</t>
  </si>
  <si>
    <t>1) 06.10.2003 - не установлен
2) 24.06.1998 - 01.01.3000</t>
  </si>
  <si>
    <t>1) Постановление Правительства Нижегородской области от 30.04.2014 №306"Об утверждении государственной программы "Охрана окружающей среды Нижегородской области""</t>
  </si>
  <si>
    <t>1) Ст.16; пп.16, п.1, ст.16; пп.25, п.1, ст.16</t>
  </si>
  <si>
    <t>1) Закон Нижегородской области от 07.09.2007 №110-З"Об охране озелененных территорий Нижегородской области"
2) Постановление Правительства Нижегородской области от 28.04.2014 №280"Об утверждении государственной программы "Развитие агропромышленного комплекса Нижегородской области""
3) Постановление Правительства Нижегородской области от 01.09.2017 №651"Об утверждении государственной программы "Формирование современной городской среды на территории Нижегородской области на 2018 - 2022 годы""
4) Постановление Правительства Нижегородской области от 30.09.2005 №253"Постановление Правительства Нижегородской области от 30.09.2005 № 253 "О санитарной очистке территорий Нижнего Новгорода и Нижегородской области от твердых бытовых отходов""</t>
  </si>
  <si>
    <t>1) 30.09.2007 - 01.01.3000
2) 01.01.2015 - 01.01.3000
3) 01.09.2017 - 01.01.3000
4) 30.09.2005 - 01.01.3000</t>
  </si>
  <si>
    <t>1) Федеральный Закон от 12.02.1998 №28-ФЗ"О гражданской обороне"
2) Федеральный Закон от 21.12.1994 №68-ФЗ"О защите населения и территорий от чрезвычайных ситуаций природного и техногенного характера"
3) Федеральный Закон от 06.10.2003 №131-ФЗ"Об общих принципах организации местного самоуправления в Российской Федерации"
4) Постановление Правительства Российской Федерации от 30.12.2003 №794"Постановление Правительства РФ от 30.12.2003 № 794 "О единой государственной системе предупреждения и ликвидации чрезвычайных ситуаций""</t>
  </si>
  <si>
    <t>1) 19.02.1998 - не установлен
2) 24.12.1994 - не установлен
3) 06.10.2003 - не установлен
4) 30.12.2003 - 01.01.3000</t>
  </si>
  <si>
    <t>1) Федеральный Закон от 24.07.2007 №209-ФЗ"О развитии малого и среднего предпринимательства в Российской Федерации"</t>
  </si>
  <si>
    <t>1) 01.01.2008 - не установлен</t>
  </si>
  <si>
    <t>1) Закон Нижегородской области от 05.12.2008 №171-З"О развитии малого и среднего предпринимательства в Нижегородской области"</t>
  </si>
  <si>
    <t>1) 23.12.2008 - не установлен</t>
  </si>
  <si>
    <t>1) в целом
2) в целом
3) в целом
4) в целом
5) в целом
6) в целом
7) в целом
8) в целом
9) в целом
10) в целом</t>
  </si>
  <si>
    <t>1) Федеральный Закон от 14.11.2002 №161-ФЗ"О государственных и муниципальных унитарных предприятиях"
2) Федеральный Закон от 26.10.2002 №127-ФЗ"О несостоятельности и банкротстве"</t>
  </si>
  <si>
    <t>1) 03.12.2002 - не установлен
2) 26.11.2002 - не установлен</t>
  </si>
  <si>
    <t>1) Федеральный Закон от 12.01.1996 №7-ФЗ"О некоммерческих организациях"
2) Федеральный Закон от 06.10.2003 №131-ФЗ"Об общих принципах организации местного самоуправления в Российской Федерации"
3) Федеральный Закон от 27.07.2010 №210-ФЗ"Об организации предоставления государственных и муниципальных услуг"</t>
  </si>
  <si>
    <t>1) 15.01.1996 - не установлен
2) 06.10.2003 - не установлен
3) 30.07.2010 - не установлен</t>
  </si>
  <si>
    <t>1) 16.11.2011 - не установлен</t>
  </si>
  <si>
    <t>1) Постановление Правительства Нижегородской области от 30.04.2014 №305"Об утверждении государственной программы "Обеспечение населения Нижегородской области качественными услугами в сфере жилищно-коммунального хозяйства""</t>
  </si>
  <si>
    <t>1) Закон Нижегородской области от 06.09.2007 №108-З"О выборах депутатов представительных органов муниципальных образований в Нижегородской области"</t>
  </si>
  <si>
    <t>1) 06.09.2007 - не установлен</t>
  </si>
  <si>
    <t>1) Устав городского округа Воротынский от 07.02.2020 №2"Устав городского округа Воротынский Нижегородской области"</t>
  </si>
  <si>
    <t>1) 07.02.2020 - не установлен</t>
  </si>
  <si>
    <t>1) Закон Российской Федерации от 27.12.1991 №2124-1"О средствах массовой информации"
2) Федеральный Закон от 06.10.2003 №131-ФЗ"Об общих принципах организации местного самоуправления в Российской Федерации"</t>
  </si>
  <si>
    <t>1) 18.02.1992 - не установлен
2) 06.10.2003 - не установлен</t>
  </si>
  <si>
    <t>1) 12.12.2011 - не установлен
2) 01.01.2021 - не установлен</t>
  </si>
  <si>
    <t>1) Закон Нижегородской области от 03.08.2007 №99-3"О муниципальной службе в Нижегородской области"
2) Закон Нижегородской области от 24.06.2003 №48-З"О пенсии за выслугу лет лицам, замещавшим государственные должности Нижегородской области"</t>
  </si>
  <si>
    <t>1) 01.01.2012 - 01.01.3000
2) 09.07.2003 - не установлен</t>
  </si>
  <si>
    <t>1) Федеральный Закон от 29.12.2012 №273-ФЗ"Об образовании в Российской Федерации"</t>
  </si>
  <si>
    <t>1) Ст.37</t>
  </si>
  <si>
    <t>1) 01.09.2013 - не установлен</t>
  </si>
  <si>
    <t>1) Постановление Правительства Нижегородской области от 30.04.2014 №301"Постановление Правительства Нижегородской области от 30.04.2014 № 301 "Об утверждении государственной программы "Развитие образования Нижегородской области""</t>
  </si>
  <si>
    <t>1) Постановления администрации городского округа Воротынский от 14.12.2020 №643"Об утверждении Порядка предоставления и распределения из бюджета городского округа Воротынский Нижегородской области субсидий на организацию бесплатного горячего питания обучающихся, получающих начальное общее образование в муниципальных образовательных организациях городского округа Воротынский Нижегородской области"</t>
  </si>
  <si>
    <t>1) 14.12.2020 - не установлен</t>
  </si>
  <si>
    <t>1) Федеральный Закон от 06.10.1999 №184-ФЗ"Об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</si>
  <si>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1) Ст.26.3</t>
  </si>
  <si>
    <t>1) 18.10.1999 - не установлен</t>
  </si>
  <si>
    <t>1) Ст.3</t>
  </si>
  <si>
    <t>1) 29.02.2012 - не установлен</t>
  </si>
  <si>
    <t>1) Федеральный Закон от 26.05.1996 №54-ФЗ"О музейном фонде Российской Федерации и музеях в Российской Федерации"
2) Федеральный Закон от 12.01.1996 №7-ФЗ"О некоммерческих организациях"
3) Федеральный Закон от 06.10.2003 №131-ФЗ"Об общих принципах организации местного самоуправления в Российской Федерации"</t>
  </si>
  <si>
    <t>1) в целом
2) в целом
3) Пп.1, п.1, ст.16.1</t>
  </si>
  <si>
    <t>1) 04.06.1996 - не установлен
2) 15.01.1996 - не установлен
3) 06.10.2003 - не установлен</t>
  </si>
  <si>
    <t>1) Закон Нижегородской области от 02.02.2016 №14-З"Об объектах культурного наследия (памятниках истории и культуры) народов Российской Федерации, расположенных на территории Нижегородской области"</t>
  </si>
  <si>
    <t>1) Ст.8</t>
  </si>
  <si>
    <t>1) 12.02.2016 - 01.01.3000</t>
  </si>
  <si>
    <t>1) 26.09.2011 - не установлен
2) 01.01.2021 - 31.12.2026</t>
  </si>
  <si>
    <t>1) Федеральный Закон от 21.12.1994 №69-ФЗ"О пожарной безопасности"
2) Федеральный Закон от 06.10.2003 №131-ФЗ"Об общих принципах организации местного самоуправления в Российской Федерации"</t>
  </si>
  <si>
    <t>1) Абз.3, ст.10
2) П.8.1, ст.16.1</t>
  </si>
  <si>
    <t>1) 26.12.1994 - не установлен
2) 06.10.2003 - не установлен</t>
  </si>
  <si>
    <t>1) Закон Нижегородской области от 26.10.1995 №16-З"О пожарной безопасности"</t>
  </si>
  <si>
    <t>1) 15.11.1995 - не установлен</t>
  </si>
  <si>
    <t>1) Постановления администрации городского округа Воротынский от 09.11.2020 №567"Об утверждении муниципальной программы «Защита населения и территорий от чрезвычайных ситуаций, обеспечение пожарной безопасности и безопасности людей на водных объектах городского округа Воротынский Нижегородской области»"</t>
  </si>
  <si>
    <t>1) Закон Нижегородской области от 03.08.2007 №99-3"О муниципальной службе в Нижегородской области"
2) Закон Нижегородской области от 11.11.2005 №176-З"О наделении органов местного самоуправления Нижегородской области отдельными государственными полномочиями по поддержке сельскохозяйственного производства"
3) Закон Нижегородской области от 21.10.2005 №140-З"О наделении органов местного самоуправления отдельными государственными полномочиями в области образования"</t>
  </si>
  <si>
    <t>1) в целом
2) Ст.1
3) П.11, ст.1</t>
  </si>
  <si>
    <t>1) 01.01.2012 - 01.01.3000
2) 01.01.2006 - не установлен
3) 01.01.2006 - не установлен</t>
  </si>
  <si>
    <t>1) 14.08.2012 - 31.12.2020</t>
  </si>
  <si>
    <t>1) Постановления администрации городского округа Воротынский от 29.07.2021 №442"Об утверждении положения о порядке использования субвенций, предоставляемых бюджету городского округа Воротынский Нижегородской области из федерального и областногобюджетов на осуществление переданных государственных полномочий Нижегородской области на поддержку сельскохозяйственного производства"</t>
  </si>
  <si>
    <t>1) 29.07.2021 - не установлен</t>
  </si>
  <si>
    <t>1) Федеральный Закон от 21.12.1996 №159-ФЗ"О дополнительных гарантиях по социальной поддержке детей-сирот и детей, оставшихся без попечения родителей"</t>
  </si>
  <si>
    <t>1) 27.12.1996 - не установлен</t>
  </si>
  <si>
    <t>1) в целом
2) в целом
3) Ст.5
4) в целом</t>
  </si>
  <si>
    <t>1) 05.11.2009 - не установлен
2) 01.01.2021 - 31.12.2026</t>
  </si>
  <si>
    <t>1) Федеральный Закон от 24.06.1999 №120-ФЗ"Об основах системы профилактики безнадзорности и правонарушений несовершеннолетних"</t>
  </si>
  <si>
    <t>1) П.2, ст.25</t>
  </si>
  <si>
    <t>1) 30.06.1999 - не установлен</t>
  </si>
  <si>
    <t>1) Закон Нижегородской области от 20.05.2003 №34-З"Кодекс Нижегородской области об административных правонарушениях"
2) Закон Нижегородской области от 26.10.2006 №121-З"О комиссиях по делам несовершеннолетних и защите их прав в Нижегородской области"
3) Постановление Правительства Нижегородской области от 29.01.2007 №29"О порядке предоставления местным бюджетам субвенций из областного фонда компенсаций на осуществление государственных полномочий по исполнению функций комиссий по делам несовершеннолетних и защите их прав, порядке расходования и представления органами местного самоуправления отчетности об использовании субвенций"
4) Закон Нижегородской области от 04.08.2011 №91-З"Об административных комиссиях в городе Нижний Новгород и о наделении органов местного самоуправления городского округа город Нижний Новгород государственными полномочиями по определению перечня должностных лиц органов местного самоуправления, уполномоченных составлять протоколы об административных правонарушениях, и по созданию административных комиссий в городе Нижний Новгород"</t>
  </si>
  <si>
    <t>1) 08.06.2003 - 01.01.3000
2) 26.10.2006 - 01.01.3000
3) 29.01.2007 - не установлен
4) 04.08.2011 - не установлен</t>
  </si>
  <si>
    <t>1) Закон Нижегородской области от 07.09.2007 №125-З"О наделении органов местного самоуправления муниципальных районов и городских округов Нижегородской области отдельными государственными полномочиями по организации и осуществлению деятельности по опеке и попечительству в отношении несовершеннолетних граждан"
2) Закон Нижегородской области от 06.04.2017 №35-З"О наделении органов местного самоуправления муниципальных районов и городских округов Нижегородской области отдельными государственными полномочиями по организации и осуществлению деятельности по опеке и попечительству в отношении совершеннолетних граждан"</t>
  </si>
  <si>
    <t>1) 07.09.2007 - не установлен
2) 01.07.2017 - 01.01.3000</t>
  </si>
  <si>
    <t>1) Закон Российской Федерации от 14.05.1993 №4979-1"О ветеринарии"</t>
  </si>
  <si>
    <t>1) 17.06.1993 - не установлен</t>
  </si>
  <si>
    <t>1) Указ Президента Российской Федерации от 07.05.2008 №714"Об обеспечении жильем ветеранов ВОВ 1941-1945 годов"
2) Федеральный Закон от 29.12.2012 №273-ФЗ"Об образовании в Российской Федерации"
3) Постановление Правительства Российской Федерации от 15.10.2005 №614"Об утверждении Правил предоставления субвенций из федерального бюджета бюджетам субъектов Российской Федерации на реализацию передаваемых полномочий Российской Федерации по обеспечению жильем ветеранов, инвалидов и семей, имеющих детей-инвалидов"</t>
  </si>
  <si>
    <t>1) в целом
2) Ст.9
3) в целом</t>
  </si>
  <si>
    <t>1) 07.05.2008 - 01.01.3000
2) 01.09.2013 - не установлен
3) 15.10.2005 - не установлен</t>
  </si>
  <si>
    <t>1) Закон Нижегородской области от 30.09.2008 №116-З""О наделении органов местного самоуправления муниципальных районов и городских округов Нижегородской области отдельными государственными полномочиями в области жилищных отношений""
2) Постановление Правительства Нижегородской области от 31.12.2013 №1033"О компенсации части родительской платы за присмотр и уход за ребенком в образовательных организациях, реализующих образовательную программу дошкольного образования"
3) Закон Нижегородской области от 07.09.2007 №121-З"О наделении органов местного самоуправления муниципальных районов и городских округов Нижегородской области государственными полномочиями по осуществлению денежных выплат и выплат отдельным категориям граждан"</t>
  </si>
  <si>
    <t>1) П.2, ст.2
2) в целом
3) П.3, ст.1</t>
  </si>
  <si>
    <t>1) 27.10.2008 - не установлен
2) 24.01.2014 - 01.01.3000
3) 07.09.2007 - не установлен</t>
  </si>
  <si>
    <t>1) 27.12.1996 - не установлен
2) 04.09.2004 - не установлен
3) 01.09.2013 - не установлен
4) 18.10.1999 - не установлен
5) 06.10.2003 - не установлен
6) 23.05.2005 - не установлен
7) 26.12.2017 - 01.01.3000</t>
  </si>
  <si>
    <t>1) Ст.4
2) в целом
3) в целом
4) в целом
5) Ст.1
6) в целом
7) в целом
8) в целом</t>
  </si>
  <si>
    <t>1) 30.09.2007 - не установлен
2) 13.08.2010 - не установлен
3) 22.06.2020 - не установлен
4) 01.01.2005 - не установлен
5) 01.01.2006 - не установлен
6) 25.03.2009 - не установлен
7) 17.06.2011 - не установлен
8) 19.07.2019 - 01.01.3000</t>
  </si>
  <si>
    <t>1) Ст.9</t>
  </si>
  <si>
    <t>1) Закон Нижегородской области от 21.10.2005 №140-З"О наделении органов местного самоуправления отдельными государственными полномочиями в области образования"
2) Закон Нижегородской области от 28.11.2013 №160-З"О предоставлении органам местного самоуправления муниципальных районов и городских округов Нижегородской области субвенций на исполнение полномочий в области общего образования"</t>
  </si>
  <si>
    <t>1) Ст.1
2) Ст.2</t>
  </si>
  <si>
    <t>1) 01.01.2006 - не установлен
2) 01.01.2014 - 01.01.3000</t>
  </si>
  <si>
    <t>1) П.8, ст.1
2) Ст.2</t>
  </si>
  <si>
    <t xml:space="preserve">1) Федеральный закон от 06.10.2003 № 131-ФЗ "Об общих принципах организации местного самоуправления в Российской Федерации"     </t>
  </si>
  <si>
    <t xml:space="preserve">1)ст.16 п.1 п/п22                   </t>
  </si>
  <si>
    <t xml:space="preserve">1)06.10.2003; не установлен              </t>
  </si>
  <si>
    <t xml:space="preserve">1) Закон Нижегородской области от 22.12.2005 N 209-З "Об архивном деле в Нижегородской области"
</t>
  </si>
  <si>
    <t>1)ст.4 п.4</t>
  </si>
  <si>
    <t xml:space="preserve">1)22.12.2005. не установлена   </t>
  </si>
  <si>
    <t xml:space="preserve">1) Федеральный закон от 06.10.2003 №131-ФЗ "Об общих принципах организации местного самоуправления в Российской Федерации"
         </t>
  </si>
  <si>
    <t xml:space="preserve">1) ст.16, п.32
</t>
  </si>
  <si>
    <t>1)29.12.2004,
 не установлен
2)01.01.1995,   не установлен</t>
  </si>
  <si>
    <t xml:space="preserve">Закон Нижегородской области от 03.05.2007г. № 40-З "Об охране и использовании водных объектов в Нижегорордской области"                           </t>
  </si>
  <si>
    <t>1)ст.7, п.8</t>
  </si>
  <si>
    <t>1) 15.05.2007,  не установлен</t>
  </si>
  <si>
    <t xml:space="preserve">1) в целом         </t>
  </si>
  <si>
    <t xml:space="preserve">01.01.2020г. с 2021-2026 гг.        </t>
  </si>
  <si>
    <t>осуществление мероприятий по обеспечению безопасности людей на водных объектах, охране их жизни и здоровья</t>
  </si>
  <si>
    <t>1.1.9</t>
  </si>
  <si>
    <t>1.1.10</t>
  </si>
  <si>
    <t>1.1.11</t>
  </si>
  <si>
    <t>1.1.12</t>
  </si>
  <si>
    <t>1.1.13</t>
  </si>
  <si>
    <t>1.1.14</t>
  </si>
  <si>
    <t>1.1.15</t>
  </si>
  <si>
    <t>1.1.16</t>
  </si>
  <si>
    <t>1.1.17</t>
  </si>
  <si>
    <t>1.1.19</t>
  </si>
  <si>
    <t>1.1.20</t>
  </si>
  <si>
    <t>1.1.21</t>
  </si>
  <si>
    <t>1.1.22</t>
  </si>
  <si>
    <t>1.1.23</t>
  </si>
  <si>
    <t>1.1.24</t>
  </si>
  <si>
    <t>1.1.25</t>
  </si>
  <si>
    <t>1.1.26</t>
  </si>
  <si>
    <t>1.2.2</t>
  </si>
  <si>
    <t>1.2.3</t>
  </si>
  <si>
    <t>1.2.4</t>
  </si>
  <si>
    <t>1.2.5</t>
  </si>
  <si>
    <t>1.2.6</t>
  </si>
  <si>
    <t>1.2.7</t>
  </si>
  <si>
    <t>1.2.8</t>
  </si>
  <si>
    <t>1.2.9</t>
  </si>
  <si>
    <t>1.2.11</t>
  </si>
  <si>
    <t>1.4.2.2</t>
  </si>
  <si>
    <t>1.4.2.3</t>
  </si>
  <si>
    <t>1.4.2.4</t>
  </si>
  <si>
    <t>1.4.2.6</t>
  </si>
  <si>
    <t>1.4.2.7</t>
  </si>
  <si>
    <t>1.4.2.8</t>
  </si>
  <si>
    <t>1.4.2.9</t>
  </si>
  <si>
    <t>1.4.2.10</t>
  </si>
  <si>
    <t>1.4.2.11</t>
  </si>
  <si>
    <t>1.4.2.12</t>
  </si>
  <si>
    <t>1.5.3</t>
  </si>
  <si>
    <t xml:space="preserve">1) Постановления администрации городского округа Воротынский от 26.10.2020 №533"Об утверждении муниципальной программы «Развитие предпринимательства в городском округе Воротынский Нижегородской области на 2021-2026 годы»" 2) Постановление администрации городского округа Воротынский от 18.05.2021 №288 "О порядке предоставления субсидий из бюджета городского округа Воротынский субъектам малого и среднего предпринимательства городского округа Воротынский Нижегородской области"
</t>
  </si>
  <si>
    <t>1) в целом  2) в целом</t>
  </si>
  <si>
    <t>1) 01.01.2021 - 31.12.2026  2)18.05.2021 - не установлен</t>
  </si>
  <si>
    <t>1) в целом
2) в целом
3) в целом
4) в целом
5) в целом
6) в целом  7)в целом</t>
  </si>
  <si>
    <t>1) в целом 2)п.3,7</t>
  </si>
  <si>
    <t>1) 01.01.2021 - 31.12.2026  2) 09.09.2021 -не установлен</t>
  </si>
  <si>
    <t>1) Постановления администрации городского округа Воротынский от 02.11.2020 №549"Об утверждении муниципальной программы «Развитие транспортной системы городского округа Воротынский" 2) Постановление администрации городского округа Воротынский от 09.09.2021 №545 "Об утверждении Порядка содержания и ремонта автомобильных дорог общего пользования местного значения городского округа Воротынский Нижегородской области"</t>
  </si>
  <si>
    <t>1)ст.22
2) Пп.1, п.1, ст.16</t>
  </si>
  <si>
    <t>1) Ст.7</t>
  </si>
  <si>
    <t>1)08.09.2012 - 01.01.3000</t>
  </si>
  <si>
    <t xml:space="preserve">1) Ст.4
2) в целом
</t>
  </si>
  <si>
    <t>1) 24.01.2006 - не установлен
2) 09.06.2019 - 01.01.3000</t>
  </si>
  <si>
    <t>1) Закон Нижегородской области от 30.12.2005 №212-З"О социальной поддержке отдельных категорий граждан в целях реализации их прав на образование"
2) Постановление Правительства Нижегородской области от 28.05.2019 №307"Постановление Правительства Нижегородской области от 28.05.2019 № 307 "О Порядке предоставления, распределения и расходования иных межбюджетных трансфертов за счет средств областного бюджета бюджетам муниципальных районов и городских округов Нижегородской области на внедрение нового модуля автоматизированной информационной системы государственного банка данных о детях, оставшихся без попечения родителей, в 2019 году""</t>
  </si>
  <si>
    <t>1) Закон Нижегородской области от 30.12.2005 №212-З"О социальной поддержке отдельных категорий граждан в целях реализации их прав на образование"
2)  Постановление Правительства Нижегородской области от 28.05.2019 №307"Постановление Правительства Нижегородской области от 28.05.2019 № 307 "О Порядке предоставления, распределения и расходования иных межбюджетных трансфертов за счет средств областного бюджета бюджетам муниципальных районов и городских округов Нижегородской области на внедрение нового модуля автоматизированной информационной системы государственного банка данных о детях, оставшихся без попечения родителей, в 2019 году""</t>
  </si>
  <si>
    <t xml:space="preserve">1) в целом
2) в целом
</t>
  </si>
  <si>
    <t xml:space="preserve">1) Закон Нижегородской области от 30.12.2005 №212-З"О социальной поддержке отдельных категорий граждан в целях реализации их прав на образование"
</t>
  </si>
  <si>
    <t xml:space="preserve">1) в целом
</t>
  </si>
  <si>
    <t xml:space="preserve">1) 24.01.2006 - не установлен
</t>
  </si>
  <si>
    <t>1) Постановления администрации Воротынского муниципального района от 18.11.2011 №248"О создании Муниципального казенного учреждения «Централизованная бухгалтерия» по обслуживанию муниципальных образовательных учреждений Воротынского муниципального района Нижегородской области"
2) Постановления администрации городского округа Воротынский от 03.11.2020 №562"Об утверждении муниципальной программы «Развитие образования городского округа Воротынский Нижегородской области»"</t>
  </si>
  <si>
    <t>1) ст.26
2) Пп.23, п.1, ст.16</t>
  </si>
  <si>
    <t>1) ст.7 ст13
2) в целом
3) в целом
4) в целом</t>
  </si>
  <si>
    <t>1) ст.8, ст.18
2) ст.11, 24
3) Ст.16; пп.8, п.1, ст.16
4) в целом</t>
  </si>
  <si>
    <t>1) в целом
2) ст.30,31</t>
  </si>
  <si>
    <t xml:space="preserve">1) Федеральный Закон от 07.12.2011 №416-ФЗ"О водоснабжении и водоотведении"
</t>
  </si>
  <si>
    <t xml:space="preserve">1) 01.01.2013 - 01.01.3000
</t>
  </si>
  <si>
    <t xml:space="preserve">1) Федеральный закон от 12.06.2002 N 67-ФЗ"Об основных гарантиях избирательных прав и права на участие в референдуме граждан Российской Федерации"
</t>
  </si>
  <si>
    <t>1) ст.57</t>
  </si>
  <si>
    <t>1) 12.06.2002 - не установлен</t>
  </si>
  <si>
    <t>1) ст.52</t>
  </si>
  <si>
    <t xml:space="preserve">1)Постановление Правительства Нижегородской области от 15.01.2019 N 7"Об утверждении государственной программы "Информационная среда Нижегородской области"
</t>
  </si>
  <si>
    <t xml:space="preserve">1) 15.01.2019 - не установлен
</t>
  </si>
  <si>
    <t>1) Постановления администрации Воротынского муниципального района от 12.12.2011 №276"О создании муниципального автономного учреждения Редакция газеты "Воротынская газета""
2) Постановления администрации городского округа Воротынский от 30.10.2020 №545"Об утверждении муниципальной программы «Информационное общество городского округа Воротынский"</t>
  </si>
  <si>
    <t>1) Решения Совета депутатов городского округа Воротынский от 07.02.2020 №13"Об утверждении Положения о пенсии за выслугу лет лицам, замещавшим муниципальные должности и должности муниципальной службы в городском округе Воротынский Нижегородской области, и иных доплатах к пенсии"
2) Постановления администрации городского округа Воротынский от 03.11.2020 №556"Об утверждении муниципальной программы «Социальная поддержка граждан городского округа Воротынский Нижегородской области»"
3) Решения Совета депутатов городского округа Воротынский от 07.02.2020 №15"Положение о порядке назначения, перерасчета, индексации и выплаты пенсии за выслугу лет лицам, замещавшим муниципальные должности и должности муниципальной службы в городском округе Воротынский Нижегородской области, а также иных доплат к пенсии"</t>
  </si>
  <si>
    <t>1) 07.02.2020 - не установлен
2) 01.01.2021 - 31.12.2026
3) 07.02.2020 - не установлен</t>
  </si>
  <si>
    <t>1) Постановления администрации Воротынского муниципального района от 26.09.2011 №198""О создании МБУК "Воротынский районный краеведческий музей""
2) Постановления администрации городского округа Воротынский от 30.10.2020 №547"Об утверждении муниципальной программы «Развитие культуры городского округа Воротынский Нижегородской области»"</t>
  </si>
  <si>
    <t>1) ст.6
.</t>
  </si>
  <si>
    <t>1) в целом
2)ст.17 п.7</t>
  </si>
  <si>
    <t>1) ст.20 п.5 абз.2</t>
  </si>
  <si>
    <t xml:space="preserve">1) Ст.19 </t>
  </si>
  <si>
    <t>1) 14.08.2012 не установлен</t>
  </si>
  <si>
    <t>1) Постановление Правительства Российской Федерации от 14.07.2012 №717 "О Государственной программе развития сельского хозяйства и регулирования рынков сельскохозяйственной продукции, сырья и продовольствия"</t>
  </si>
  <si>
    <t>1) Постановление Правительства Нижегородской области от 30.04.2014 №298"Об утверждении государственной программы "Социальная поддержка граждан Нижегородской области"</t>
  </si>
  <si>
    <t>1) Закон Нижегородской области от 29.02.2012 №17-З "О резервном фонде Нижегородской области"</t>
  </si>
  <si>
    <t xml:space="preserve">1) Закон Нижегородской области от 07.09.2007 №123-З""О жилищной политике в Нижегородской области""
2) Закон Нижегородской области от 30.09.2008 №116-З""О наделении органов местного самоуправления муниципальных районов и городских округов Нижегородской области отдельными государственными полномочиями в области жилищных отношений""
3) Закон Нижегородской области от 10.12.2004 №147-З"О мерах социальной поддержки детей-сирот и детей, оставшихся без попечения родителей, а также лиц из числа детей-сирот и детей, оставшихся без попечения родителей"
4)Постановление Правительства Нижегородской области от 24.05.2021 N 404"Об утверждении Порядка предоставления детям-сиротам и детям, оставшимся без попечения родителей, лицам из числа детей-сирот и детей, оставшихся без попечения родителей, лицам, которые относились к категории детей-сирот и достигли возраста 23 лет, благоустроенных жилых помещений специализированного жилищного фонда по договорам найма специализированных жилых помещений"
</t>
  </si>
  <si>
    <t>1) 30.09.2007 - не установлен
2) 27.10.2008 - не установлен
3) 01.01.2005 - не установлен
4) 25.05.2021-не установлен</t>
  </si>
  <si>
    <t>1) Постановления администрации Воротынского муниципального района от 05.11.2009 №186"О порядке исполнения отдельных государственных полномочий в области жилищных отношений"
2) Постановления администрации городского округа Воротынский от 03.11.2020 №559"Об утверждении муниципальной программы «Обеспечение населения городского округа Воротынский Нижегородской области доступным и комфортным жильем»"</t>
  </si>
  <si>
    <t>1) в целом
2) Ст.7
3)в целом
4) ст.11</t>
  </si>
  <si>
    <t>1) Федеральный Закон от 24.04.2008 №48-ФЗ"Об опеке и попечительстве"</t>
  </si>
  <si>
    <t>1) П.1,1, ст.6</t>
  </si>
  <si>
    <t>1) 01.09.2008 - 01.01.3000</t>
  </si>
  <si>
    <t>1) П.2, ст.5
2) ст.6</t>
  </si>
  <si>
    <t>1) ст.3.1 п.6</t>
  </si>
  <si>
    <t xml:space="preserve">1) Постановление Правительства Нижегородской области от 25.06.2015 №402""Об утвержении Положения о порядке и условиях использования субвенций из средств областного бюджета бюджетам муниципальных районов и городских округов Нижегородской области на осуществление отдельных государственных полномочий по организации проведения мероприятий по предупреждению и ликвидации болезней животных, их лечению, защите населения от болезней, общих для человека и животных, в части обеспечения безопасности сибиреязвенных скотомогильников""
2) Закон Нижегородской области от 03.10.2013 №129-З"О наделении органов местного самоуправления муниципальных районов и городских округов Нижегородской области отдельными государственными полномочиями по организации проведения мероприятий по предупреждению и ликвидации болезней животных, их лечению, защите населения от болезней, общих для человека и животных, в части регулирования численности безнадзорных животных"
3) Постановление Правительства Нижегородской области от 03.07.2020 N 538
"Об утверждении Положения о порядке и условиях использования субвенций из областного бюджета бюджетам муниципальных районов и городских округов Нижегородской области на осуществление отдельных государственных полномочий по организации мероприятий при осуществлении деятельности по обращению с животными без владельцев"
</t>
  </si>
  <si>
    <t>1) в целом
2) Ст.2
3) в целом</t>
  </si>
  <si>
    <t>1) 25.06.2015 - не установлен
3) 01.01.2014 - не установлен
4) 03.07.2020 - не установлен</t>
  </si>
  <si>
    <t>1) Ст.5
2)ст.5 п/п15
3) Ст.99
4) П.6, ст.26,3
5) Ст.19
6) в целом
7) в целом</t>
  </si>
  <si>
    <t>1) Федеральный Закон от 21.12.1996 №159-ФЗ"О дополнительных гарантиях по социальной поддержке детей-сирот и детей, оставшихся без попечения родителей"
2) Федеральный Закон от 20.08.2004 №113-ФЗ"О присяжных заседателях федеральных судов общей юрисдикции в Российской Федерации"
3) Федеральный Закон от 29.12.2012 №273-ФЗ"Об образовании в Российской Федерации"
4) Федеральный Закон от 06.10.1999 №184-ФЗ"Об общих принципах организации законодательных (представительных) и исполнительных органов государственной власти субъектов Российской Федерации"
5) Федеральный Закон от 06.10.2003 №131-ФЗ"Об общих принципах организации местного самоуправления в Российской Федерации"
6) Постановление Правительства Российской Федерации от 23.05.2005 №320"Об утверждении правил финансового обеспечения переданных исполнительно-распорядительным органам муниципальных образований государственных полномочий по составлению списков кандидатов в присяжные заседатели федеральных судов общей юрисдикции в Российской Федерации"
7) Постановление Правительства Российской Федерации от 26.12.2017 №1642 "Об утверждении государственной программы Российской Федерации «Развитие образования» "</t>
  </si>
  <si>
    <t>1) Закон Нижегородской области от 07.09.2007 №123-З""О жилищной политике в Нижегородской области""
2) Закон Нижегородской области от 04.08.2010 №120-З""Об утверждении методики распределения субвенций бюджетам муниципальных районов и городских округов Нижегородской области на реализацию переданных исполнительно-распорядительным органам муниципальных образований Нижегородской области государственных полномочий по составлению (изменению, дополнению) списков кандидатов в присяжные заседатели федеральных судов общей юрисдикции в Российской Федерации""
3) Постановление Правительства Нижегородской области от 22.06.2020 №501"О ежемесячном денежном вознаграждении за классное руководство педагогическим работникам государственных и муниципальных образовательных организаций Нижегородской области, реализующих образовательные программы начального общего, основного общего и среднего общего образования образования, в том числе адаптированные основные общеобразовательные программы"
4) Закон Нижегородской области от 10.12.2004 №147-З"О мерах социальной поддержки детей-сирот и детей, оставшихся без попечения родителей, а также лиц из числа детей-сирот и детей, оставшихся без попечения родителей, на территории Нижегородской области"
5) Закон Нижегородской области от 21.10.2005 №140-З"О наделении органов местного самоуправления отдельными государственными полномочиями в области образования"
6) Постановление Правительства Нижегородской области от 25.03.2009 №149"Об организации отдыха, оздоровления и занятости детей и молодежи Нижегородской области"
7) Постановление Правительства Нижегородской области от 17.06.2011 №464"Об утверждении Положения о порядке расходования субвенций из областного бюджета бюджетам муниципальных районов и городских округов Нижегородской области на проведение ремонта жилых помещений, собственниками которых являются дети-сироты и дети,  оставшиеся без попечения  рродителей, а  также лица из числа детей-сирот и детей, оставшихся без попечения родителей, либо  жилых помещений государственного жилищного фонда право пользования которых за ними сохранено"
8) Постановление Правительства Нижегородской области от 05.07.2019 №426 "О Порядке расходования субвенции на исполнение полномочий по финансовому обеспечению выплаты компенсации педагогическим работникам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</si>
  <si>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1) Решения Совета депутатов городского округа Воротынский от 07.09.2021 №58"Об утверждении Порядка исполнения администрацией городского округа Воротынский Нижегородской области отдельных полномочий в сфере образования за счет субвенций из областного бюджета"
2) Решения Совета депутатов городского округа Воротынский от 14.12.2012 №84"Порядок распределения органами местного самоуправления Воротынского муниципального района Нижегородской области средств,полученных в виде субвенций из областного бюджета на исполнение отдельных государственных полномочий в области образования"</t>
  </si>
  <si>
    <t>1) 07.09.2021 - не установлен
2) 14.12.2012 - не установлен</t>
  </si>
  <si>
    <t>03             05</t>
  </si>
  <si>
    <t>10             02</t>
  </si>
  <si>
    <t>создание условий для развития туризма</t>
  </si>
  <si>
    <t>1)Постановление администрации городского округа Воротынский от 30.10.2020 №547 Об утверждении муниципальной программы «Развитии культуры городского округа. Воротынский.»подпрограмма: "Сфера туризма"</t>
  </si>
  <si>
    <t xml:space="preserve">1)в целом        </t>
  </si>
  <si>
    <t xml:space="preserve">1)01.01.2021-01.01.2026  </t>
  </si>
  <si>
    <t>1)ст.16.1    п.9</t>
  </si>
  <si>
    <t>1) ст.16  п.10</t>
  </si>
  <si>
    <t xml:space="preserve">1)  Постановление Правительства Нижегородской области от 01.09.2017 №651"Об утверждении государственной программы "Формирование современной городской среды на территории Нижегородской области на 2018 - 2022 годы""
</t>
  </si>
  <si>
    <t xml:space="preserve">1) 01.09.2017 - 01.01.3000
</t>
  </si>
  <si>
    <t>1) Бюджетный кодекс Российской Федерации от 31.07.1998 №145-ФЗ""
2) Федеральный Закон от 02.03.2007 №25-ФЗ"О муниципальной службе в Российской Федерации"
3) Федеральный Закон от 06.10.2003 №131-ФЗ"Об общих принципах организации местного самоуправления в Российской Федерации"   4)Постановление Правительства РФ №873 "О поощрении субъектов Российской Федерации за достижение значений (уровней) показателей для оценки эффективности деятельности высших должностных лиц (руководителей высших исполнительных органов государственной власти) субъектов Российской Федерации и деятельности органов исполнительной власти субъектов Российской Федерации и в 2021 году"</t>
  </si>
  <si>
    <t>1) Ст.81
2) П.2, ст.22
3) Ст.34; п.9, ст.34  4) в целом</t>
  </si>
  <si>
    <t>1) 01.01.2000 - не установлен
2) 02.03.2007 - 01.01.3000
3) 06.10.2003 - не установлен  4)08.06.2021, не установлен</t>
  </si>
  <si>
    <t>1) Закон Нижегородской области от 12.09.2007 №126-З"О бюджетном процессе в Нижегородской области"
2) Закон Нижегородской области от 10.10.2003 №93-З"О денежном содержании лиц, замещающих муниципальные должности в Нижегородской области"
3) Закон Нижегородской области от 03.08.2007 №99-3"О муниципальной службе в Нижегородской области"              4)Постановление Правительства НО №1006 "О поощрении в 2021 году региональных и муниципальных управленческих команд Нижегородской области"</t>
  </si>
  <si>
    <t xml:space="preserve">1) Ст.7
2) Ст.6
3) Ст.38; п.2, ст.22; абз.1, ст.38   4) в целом     </t>
  </si>
  <si>
    <t xml:space="preserve">1) 20.09.2007 - не установлен
2) 13.10.2011 - 01.01.3000
3) 01.01.2012 - 01.01.3000 4)29.11.2021, не установлен   </t>
  </si>
  <si>
    <t xml:space="preserve">Постановление 567 от 09.11.2020г "Муниципальная программа "Защита населения и территорий от чрезвычайных ситуаций, обеспечение пожарной безопасности и безопасности людей на водных объектах городского округа Воротыский Нижегородской области"                              </t>
  </si>
  <si>
    <t>1) Постановления администрации городского округа Воротынский от 11.02.2020 №44""Об утверждении Порядка предоставления из бюджета округа субсидий муниципальным унитарным предприятиям Воротынского муниципального района в целях предупреждения банкротства и восстановления платежеспособности"" 2) Постановление администрации городского округа Воротынский от 20.12.2021 №802 "Об утверждении Порядка предоставления субсидий муниципальным унитарным предприятиям жилищно-коммунального хозяйства городского округа Воротынский Нижегородской области на погашение задолженности за электрическую энергию и природный газ" 3) Постановление Администрации г.о.Воротынский от 19.01.2022 №23 "Об утверждении Порядка предоставления субсидий муниципальным унитарным предприятиям городского округа Воротынский Нижегородской области в целях предупреждения банкротства и восстановления платежеспособности"</t>
  </si>
  <si>
    <t>1) в целом  2) в целом  3) в целом</t>
  </si>
  <si>
    <t>1) 26.08.2019 - не установлен   2) 20.12.2021 - не установлен 3) 19.01.2022
не установлен</t>
  </si>
  <si>
    <t>1) Постановление Администрации г.о.Воротынский от 17.08.2022 №439 "Об утверждении Порядка предоставления субсидий МУП "Воротынское ЖКХ" и другим организациямкоммунального копмлекса на погашение задолженности за природный газ"
2) Постановление Администрации г.о.Воротынский от 19.09.2022 №526 "Об утверждении Порядка предоставления субсидий МУП "Воротынское ЖКХ" и другим организациямкоммунального копмлекса на погашение задолженности по налогам, зп с отчислениями, а также за ранее потребленную электроэнергию"</t>
  </si>
  <si>
    <t>1) 17.08.2022
не установлен
2) 19.09.2022
не установлен</t>
  </si>
  <si>
    <t>1) Постановления администрации городского округа Воротынский от 20.01.2020 №14""Об утверждении положения о комиссии по делам несовершеннолетних и защите их прав при администрации городского округа Воротынский Нижегородской области""
2) Постановление администрации городского округа Воротынский Нижегородской области от 01.04.2020г.№ 187 об утверждении перечня должностных лиц, уполномоченных составлять протоколы об админитсративных правонарушениях.</t>
  </si>
  <si>
    <t>1) 20.01.2020 - не установлен
2) 01.04.2020г, не установлен</t>
  </si>
  <si>
    <t>1) Постановления администрации Воротынского муниципального района от 05.11.2009 №186"О порядке исполнения отдельных государственных полномочий в области жилищных отношений"  2)Постановление администрации городского округа Воротынский НО от 03.11.2020 № 559 "Обеспечение населения городского округа Воротынский НО доступным и комфортным жильем"</t>
  </si>
  <si>
    <t>1) 05.11.2009 - не установлен 2)01.01.2021-31.12.2026</t>
  </si>
  <si>
    <t>1) Решения Совета депутатов городского округа Воротынский от 05.12.2019 №86"Положение о муниципальной службе в городском округе Воротынский Нижегородской области" 2) Постановления администрации городского округа Воротынский от 16.10.2020 №522"Об утверждении муниципальной программы «Управление муниципальными финансами городского округа Воротынский Нижегородской области»"</t>
  </si>
  <si>
    <t>1) Ст.9.1 2) в целом</t>
  </si>
  <si>
    <t>1) 01.01.2020 - не установлен  2)01.01.2020 - 31.12.2026</t>
  </si>
  <si>
    <t>1.1.8</t>
  </si>
  <si>
    <t>1) Постановления администрации городского округа Воротынский от 29.06.2020 №316 Об утверждении положения о погребении и похоронном деле в городском округе Воротынский Нижегородской области
2) Постановления администрации городского округа Воротынский от 27.12.2019 №376"Об утверждении муниципальной программы «Развитие жилищно-коммунального хозяйства городского округа Воротынский Нижегородской области»"</t>
  </si>
  <si>
    <t>1) 01.01.2006 - не установлен
2) 01.01.2016 - 01.01.3000
3) 18.03.2020 - не установлен   4) 01.01.2023 - не установлен</t>
  </si>
  <si>
    <t>1) 26.12.2019 - не установлен
2) 20.02.2014 - не установлен
3) 05.11.2009 - не установлен
4) 03.12.2012 - не установлен
5) 07.09.2021 - не установлен</t>
  </si>
  <si>
    <t>1) 20.02.2014 - не установлен
2) 28.04.2018 - не установлен
3) 09.12.2010 - не установлен
4) 01.01.2021 - 31.12.2026
5) 07.09.2021 - не установлен
6) 19.07.2019 - не установлен  7) 29.06.2021 -не установлен</t>
  </si>
  <si>
    <t>01        04         05          05         07            10</t>
  </si>
  <si>
    <t>13         12         01        02         02            04</t>
  </si>
  <si>
    <t>обслуживание долговых обязательств в части процентов, пеней и штрафных санкций по бюджетным кредитам, полученным из региональных бюджетов</t>
  </si>
  <si>
    <t>в целом</t>
  </si>
  <si>
    <t>01.01.2024-31.12.2024</t>
  </si>
  <si>
    <t xml:space="preserve"> Постановления администрации городского округа Воротынский от 16.06.2020 №297"Об утверждении порядка использования бюджетных ассигнований резервного фонда администрации городского округа Воротынский Нижегородской области"</t>
  </si>
  <si>
    <t>16.06.2020 - не установлен</t>
  </si>
  <si>
    <t xml:space="preserve"> в целом</t>
  </si>
  <si>
    <t>1) в целом     2) в целом</t>
  </si>
  <si>
    <t>1) Постановления администрации городского округа Воротынский от 29.11.2019 №330"" О внедрении на территории Воротынского муниципального района Нижегор.области системы персоф.финансирования дополнитенльного образования детей на основе сертификатов персофин.финансирования дополнительного образования детей , обучающихся по дополнительным образовательным программам""
2) Постановления администрации городского округа Воротынский от 03.11.2020 №562"Об утверждении муниципальной программы «Развитие образования городского округа Воротынский Нижегородской области»"  3)Постановления администрации городского округа Воротынский от 03.11.2020 №560"Об утверждении муниципальной программы «Развитие физической культуры и спорта городского округа Воротынский Нижегородской области »"  4)  Постановления администрации городского округа Воротынский от 31.03.2023 №193 "О порядке формирования муниципальных социальных заказов на оказание муниципальных услуг в социальной сфере, отнесенных к полномочиям органов местного самоуправления городского округа Воротынский Нижегородской области, о форме и сроках формирования отчета об их исполнении"</t>
  </si>
  <si>
    <t>1) в целом
2) в целом                         3) в целом    4) в целом</t>
  </si>
  <si>
    <t>1) 29.11.2019 - не установлен
2) 01.01.2021 - 31.12.2026        3) 01.01.2021-31.12.2026        4) 31.03.2023 - не установлен</t>
  </si>
  <si>
    <t>1) Федеральный Закон от 04.12.2007 №329-ФЗ"О физической культуре и спорте в Российской Федерации"
2) Федеральный Закон от 06.10.2003 №131-ФЗ"Об общих принципах организации местного самоуправления в Российской Федерации"</t>
  </si>
  <si>
    <t>1) Ст.9
2) Пп.19, п.1, ст.16</t>
  </si>
  <si>
    <t>1) 30.03.2008 - не установлен
2) 06.10.2003 - не установлен</t>
  </si>
  <si>
    <t xml:space="preserve">"Бюджетный кодекс Российской Федерации" от 31.07.1998 N 145-ФЗ
</t>
  </si>
  <si>
    <t>ст.81</t>
  </si>
  <si>
    <t xml:space="preserve">01.01.2000, не установлен
</t>
  </si>
  <si>
    <t xml:space="preserve">Закон Нижегородской области от 12.09.2007 N 126-З "О бюджетном процессе в Нижегородской области"
</t>
  </si>
  <si>
    <t>ст.7</t>
  </si>
  <si>
    <t>20.09.2007 - не установлен</t>
  </si>
  <si>
    <t>Решение Совета депутатов городского округа Воротынский от 04.10.2019 №30 "Об утверждении Положения о муниципальном долге городского округа Воротынский Нижегородской области"</t>
  </si>
  <si>
    <t>01.01.2020 - не установлен</t>
  </si>
  <si>
    <t xml:space="preserve">1) Постановления администрации городского округа Воротынский от 03.11.2020 №559"Об утверждении муниципальной программы «Обеспечение населения городского округа Воротынский Нижегородской области доступным и комфортным жильем»"
2) Постановления администрации городского округа Воротынский от 03.11.2020 №556"Об утверждении муниципальной программы «Социальная поддержка граждан городского округа Воротынский Нижегородской области»" </t>
  </si>
  <si>
    <t xml:space="preserve">1) в целом
2) в целом                         </t>
  </si>
  <si>
    <t xml:space="preserve">1) 01.01.2021 - 31.12.2026
2) 01.01.2021 - 31.12.2026        </t>
  </si>
  <si>
    <t>1) Решения Земского собрания Воротынского района от 26.12.2019 №123""Об установлении родительской платы за присмотр и уход за детьми в образовательных организациях Воротынского муниципального района, реализующих основную образовательную программу дошкольного образования""
2) Решения Земского собрания Воротынского района от 20.02.2014 №16""Об утверждении порядка исполнения Администрацией Воротынского района отдельных государственных полномочий по осуществлению выплаты компенсации части родительской платы за содержание ребенка (присмотр и уход за ребенком) в муниципальных образовательных учреждениях, реализующих основную общеобразовательную программу дошкольного образования""
3) Постановления администрации Воротынского района от 05.11.2009 №186"О порядке исполнения отдельных государственных полномочий в области жилищных отношений"
4) Постановления администрации Воротынского района от 03.12.2012 №239"Об утверждении Положения о компенсации части родительской платы за содержание ребенка в муниципальных образовательных учреждениях Воротынского района Нижегородской области, реализующих основную общеобразовательную программу дошкольного образования"
5) Решение Совета депутатов от 07.09.2021 №58 "Об утверждении Порядка исполнения администрацией городского округа Воротынский Нижегородской области отдельных полномочий в сфере образования за счет субвенций из областного бюджета"</t>
  </si>
  <si>
    <t>1.1.18</t>
  </si>
  <si>
    <t>1.1.27</t>
  </si>
  <si>
    <t>1.2.10</t>
  </si>
  <si>
    <t>1.3.1.3</t>
  </si>
  <si>
    <t>1.4.2.5</t>
  </si>
  <si>
    <t>1)01.01.2006,не установлен   2)01.01.20, не установлен  3)01.01.20, не установлен  4)с 17.02.23, не установлен</t>
  </si>
  <si>
    <t xml:space="preserve">1) ст1        2)  п.1 абз.5       3) п.1 абз.5        4) в целом </t>
  </si>
  <si>
    <t>1)ст1           2) п.1 абз.5   3)п.1 абз.5       4) в целом    5) в целом    6) в целом</t>
  </si>
  <si>
    <t xml:space="preserve">1) Постановление Правительства Нижегородской области от 11.04.2006 №116"Об утверждении Положения о порядке формирования и расходования целевого финансового резерва для предупреждения и ликвидации чрезвычайных ситуаций и последствий стихийных бедствий"
2) Постановление Правительства Нижегородской области от 28.12.2015 №879"Об утверждении порядка предоставления субсидии на реконструкцию региональной автоматизированной системы централизованного оповещения населения Нижегородской области"  3)Постановление Правительства РФ от 30.12.2003 N 794"О единой государственной системе предупреждения и ликвидации чрезвычайных ситуаций"
</t>
  </si>
  <si>
    <t>1) в целом
2) в целом   3) в целом</t>
  </si>
  <si>
    <t>1) 11.04.2006 - не установлен
2) 28.12.2015 - 01.01.3000   3)30.12.2023 - не установлен</t>
  </si>
  <si>
    <t>1) Закон Нижегородской области от 05.09.2012 №117-З"Об энергосбережении и об повышении энергетической эффективности на территории Нижегородской области"   2)</t>
  </si>
  <si>
    <t>1) Жилищный кодекс Российской Федерации от 29.12.2004 №188-ФЗ"Жилищный кодекс Российской Федерации"
2) Указ Президента Российской Федерации от 07.05.2012 №600"О мерах по обеспечению граждан Российской Федерации доступным и комфортным жильем и повышению качества жилищно-коммунальных услуг"
3) Постановление Правительства РФ от 30.12.2017 N 1710 "Об утверждении государственной программы Российской Федерации "Обеспечение доступным и комфортным жильем и коммунальными услугами граждан Российской Федерации"
4) Федеральный Закон от 21.07.2007 №185-ФЗ"О фонде содействия формирования жилищно-коммунального хозяйства"
5) Федеральный Закон от 06.10.2003 №131-ФЗ"Об общих принципах организации местного самоуправления в Российской Федерации"</t>
  </si>
  <si>
    <t>1) 29.12.2004 - не установлен
2) 07.05.2012 - 01.01.3000
3) 01.01.2018 - не установлен
4) 23.07.2007 - не установлен
5) 06.10.2003 - не установлен</t>
  </si>
  <si>
    <t>1) Указ Президента РФ от 07.05.2008 N 714 "Об обеспечении жильем ветеранов Великой Отечественной войны 1941 - 1945 годов"
2) Постановление Правительства Российской Федерации от 15.10.2005 №614"Об утверждении Правил предоставления субвенций из федерального бюджета бюджетам субъектов Российской Федерации на реализацию передаваемых полномочий Российской Федерации по обеспечению жильем ветеранов, инвалидов и семей, имеющих детей-инвалидов"</t>
  </si>
  <si>
    <t>1) 07.05.2007 - не установлен 2) 15.10.2005 - не установлен</t>
  </si>
  <si>
    <t>1) Закон Нижегородской области от 07.07.2006 N 68-З
"О формах и порядке предоставления мер социальной поддержки по обеспечению жильем отдельных категорий граждан в Нижегородской области"
2) Закон Нижегородской области от 30.09.2008 №116-З""О наделении органов местного самоуправления муниципальных районов и городских округов Нижегородской области отдельными государственными полномочиями в области жилищных отношений""</t>
  </si>
  <si>
    <t>1) ст.5       2) П.2, ст.2</t>
  </si>
  <si>
    <t>1)07.07.2006 - не установлен   2) 27.10.2008 - не установлен</t>
  </si>
  <si>
    <t>1) 18.06.2020 - не установлен
2) 01.01.2020 - 31.12.2024
3) 01.01.2020 - 31.12.2025   4)01.01.2020.-.31.12.2025</t>
  </si>
  <si>
    <t xml:space="preserve">1) в целом
2) в целом  3) в целом  </t>
  </si>
  <si>
    <t xml:space="preserve">1) 07.09.2021 - не установлен 2) 29.07.2021 - не установлен   3) 26.04.2023 - не установлен    </t>
  </si>
  <si>
    <t>1) Решения Совета депутатов городского округа Воротынский от 07.09.2021 №58 "Об утверждении Порядка исполнения администрацией городского округа Воротынский Нижегородской области
отдельных полномочий в сфере образования за счет субвенций из областного бюджета"  2) Постановление администрации городского округа Воротынский от 29.07.2021 №442 "Об утверждении положения о порядке использования субвенций, предоставляемых бюджету городского округа Воротынский Нижегородской области из федерального и областногобюджетов на осуществление переданных государственных полномочий Нижегородской области на поддержку сельскохозяйственного производства"  3)  Постановление администрации городского округа Воротынский от 26.04.2023 №234 "Об утверждении Порядка исполнения органами самоуправления городского округа Воротынскйи Нижегородской области отдельных государственных полномочий в области образования по финансовому обеспечению выплат компенсации педагогическим и иным работникам муниципальных образовательных организаций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</si>
  <si>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1)Закон НО от 11.11.2005 N 176-З" О наделении органов местного самоуправления Нижегородской области отдельными государственными полномочиями по поддержке сельскохозяйственного производства"    2)Постановление Правительства Нижегородской области от 13.03.2020 №207 "О государственной поддержке сельскохозяйственного производства по отдельным подотраслям растениеводства и животноводства" 3)Постановление Правительства Нижегородской области от 18.03.20 № 218 "О государственной поддержке на стимулирование развития приоритетных подотраслей агропромышленного
комплекса и развитие малых форм хозяйствования" 4)Постановление Правительства Нижегородской области от 17.02.23 № 150 "Об утверждении Порядка и условий предоставления субсидий на возмещение части затрат на поддержку собственного производства молока, источником финансового обеспечения которых являются субвенции местным бюджетам для осуществления переданных государственных полномочий по возмещению части затрат на поддержку собственного производства молока за счет средств федерального бюджета и областного бюджета"</t>
  </si>
  <si>
    <t>1)Закон НО от 11.11.2005 N 176-З" О наделении органов местного самоуправления Нижегородской области отдельными государственными полномочиями по поддержке сельскохозяйственного производства"    2)Постановление Правительства Нижегородской области от 13.03.2020 №207 "О государственной поддержке сельскохозяйственного производства по отдельным подотраслям растениеводства и животноводства" 3)Постановление Правительства Нижегородской области от 18.03.20 № 218 "О государственной поддержке на стимулирование развития приоритетных подотраслей агропромышленного
комплекса и развитие малых форм хозяйствования"  4) Постановление Правительства НО от 15 декабря 2015 г. n 834 «Об утверждении положения о порядке предоставления субсидий на возмещение части затрат на приобретение оборудования и техники»  5)Постановление Правительства Нижегородской области от 15.12.22 № 1071 "О государственной поддержке на стимулирование увеличения производства картофеля и овощей" 6)Постановление Правительства Нижегородской области от 09.03.23 № 193 "Об утверждении Порядка предоставления субсидии из бюджета городского округа Воротынский Нижегородской области на возмещение производителям зерновых культур части затрат на производство и реализацию зерновых культур"</t>
  </si>
  <si>
    <t>на осуществление выплат,предусмотренных Законом Нижегородской области "О мерах по развитию кадрового потенциала сельскохозяйственного производства Нижегородской области"</t>
  </si>
  <si>
    <t xml:space="preserve">Закон Нижегородской области от 26.12.2018 N 158-З
"О мерах по развитию кадрового потенциала сельскохозяйственного производства Нижегородской области"
</t>
  </si>
  <si>
    <t>ст.10</t>
  </si>
  <si>
    <t>01.01.2019 - не установлен</t>
  </si>
  <si>
    <t>2027 г.</t>
  </si>
  <si>
    <t xml:space="preserve">05       </t>
  </si>
  <si>
    <t xml:space="preserve">02        </t>
  </si>
  <si>
    <t>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(муниципальных учреждений) (в части вопросов оплаты труда работников органов государственной власти субъекта Российской Федерации (органов местного самоуправления))</t>
  </si>
  <si>
    <t>1) Бюджетный кодекс Российской Федерации от 31.07.1998 №145-ФЗ""
2) Федеральный Закон от 02.03.2007 №25-ФЗ"О муниципальной службе в Российской Федерации"
3) Федеральный Закон от 06.10.2003 №131-ФЗ"Об общих принципах организации местного самоуправления в Российской Федерации"                                  4)Постановление Правительства РФ от 13.06.2023 №971 "О поощрении субъектов Российской Федерации за достижение значений (уровней) показателей для оценки эффективности деятельности высших должностных лиц  субъектов Российской Федерации и деятельности органов исполнительной власти субъектов Российской Федерации и в 2023 году"</t>
  </si>
  <si>
    <t>1) Ст.81
2) П.2, ст.22
3) Ст.34; п.9, ст.34 4)в целом</t>
  </si>
  <si>
    <t>1) 01.01.2000 - не установлен
2) 02.03.2007 - 01.01.3000
3) 06.10.2003 - не установлен  4)13.06.2023, не установлен</t>
  </si>
  <si>
    <t>1) Закон Нижегородской области от 12.09.2007 №126-З"О бюджетном процессе в Нижегородской области"
2) Закон Нижегородской области от 10.10.2003 №93-З"О денежном содержании лиц, замещающих муниципальные должности в Нижегородской области"
3) Закон Нижегородской области от 03.08.2007 №99-3"О муниципальной службе в Нижегородской области"                                                         4)Постановление Правительства НО от 15.12.2023 №1075 "О поощрении в 2023 году региональных и муниципальных управленческих команд Нижегородской области"</t>
  </si>
  <si>
    <t>1) 20.09.2007 - не установлен
2) 13.10.2011 - 01.01.3000
3) 01.01.2012 - 01.01.3000  4)15.12.2023, не установлен</t>
  </si>
  <si>
    <t xml:space="preserve">1) в целом
2) в целом
3) в целом
4) в целом        </t>
  </si>
  <si>
    <t xml:space="preserve">1) Решения Земского собрания Воротынского района от 27.03.2007 №15"О муниципальной имущественной казне Воротынского муниципального района, порядке управления и распоряжения мцниципальным имуществом, составляющим муниципальную имущественную казну"
2) Постановления администрации городского округа Воротынский от 03.11.2020 №562"Об утверждении муниципальной программы «Развитие образования городского округа Воротынский Нижегородской области»"
3) Постановления администрации городского округа Воротынский от 02.11.2020 №551"Об утверждении муниципальной программы «Управление муниципальным имуществом городского округа Воротынский Нижегородской области в 2021-2026 годах»"
4) Постановления администрации городского округа Воротынский от 27.12.2019 №376"Об утверждении муниципальной программы «Развитие жилищно-коммунального хозяйства городского округа Воротынский Нижегородской области»" </t>
  </si>
  <si>
    <t xml:space="preserve">1) 27.03.2007 - не установлен
2) 01.01.2021 - 31.12.2026
3) 01.01.2021 - 31.12.2026
4)01.01.2020-31.12.2025        </t>
  </si>
  <si>
    <t xml:space="preserve">1) Решения Земского собрания Воротынского района от 27.03.2007 №15"О муниципальной имущественной казне Воротынского муниципального района, порядке управления и распоряжения мцниципальным имуществом, составляющим муниципальную имущественную казну"  2) Постановления администрации городского округа Воротынский от 27.12.2019 №376"Об утверждении муниципальной программы «Развитие жилищно-коммунального хозяйства городского округа Воротынский Нижегородской области»"  3)Постановления администрации городского округа Воротынский от 02.11.2020 №551"Об утверждении муниципальной программы «Управление муниципальным имуществом городского округа Воротынский Нижегородской области в 2021-2026 годах»"   4)Постановление Администрации городского округа Воротынский Нижегородской области от 07.12.2021г.№ 772 "О порядке предоставления социальных выплат на возмещение части процентной ставки по кредитам, полученным гржданами на газификацию жилья в российских кредитных организациях"  5)Постановление Администрации городского округа Воротынский Нижегородской области от 03.11.2020г.№ 556 "Об утверждении МП "Социальная поддержка граждан городского округа Воротынский Нижегородской области"  6)Постановления администрации городского округа Воротынский №214 от 11.04.2024 "О мерах социальной поддержки малоимущих граждан при газификации"  </t>
  </si>
  <si>
    <t xml:space="preserve">1) в целом
2) в целом
3) в целом
4) в целом  5) в целом  6) в целом    </t>
  </si>
  <si>
    <t>1) 27.03.2007 - не установлен
2) 01.01.2020 - 31.12.2025
3) 01.01.2021 - 31.12.2026   4)07.12.2021, не установлен  5)03.11.2020, не установлен   6)11.04.2024, не увстановлен</t>
  </si>
  <si>
    <t xml:space="preserve">1) Постановления администрации Воротынского муниципального района от 21.06.2019 №167"Муниципальная программа "Переселение граждан из аварийного жилищного фонда на территории Воротынского муниципального района Нижегородской области на 2019-2025 годы""
2) Решения Земского собрания Воротынского района от 27.03.2007 №15"О муниципальной имущественной казне Воротынского муниципального района, порядке управления и распоряжения мцниципальным имуществом, составляющим муниципальную имущественную казну"
3) Постановления администрации городского округа Воротынский от 03.11.2020 №559"Об утверждении муниципальной программы «Обеспечение населения городского округа Воротынский Нижегородской области доступным и комфортным жильем»"
4) Постановления администрации городского округа Воротынский от 02.11.2020 №551"Об утверждении муниципальной программы «Управление муниципальным имуществом городского округа Воротынский Нижегородской области в 2021-2026 годах»"
</t>
  </si>
  <si>
    <t xml:space="preserve">1) в целом
2) в целом
3) в целом
4) в целом
</t>
  </si>
  <si>
    <t xml:space="preserve">1) 21.06.2019 - 31.12.2025
2) 27.03.2007 - не установлен
3) 01.01.2021 - 31.12.2026
4) 01.01.2021 - 31.12.2026
</t>
  </si>
  <si>
    <t>1) Постановления администрации городского округа Воротынский от 03.11.2020 №562"Об утверждении муниципальной программы «Развитие образования городского округа Воротынский Нижегородской области»"   2) Решения Совета депутатов городского округа Воротынский от 23.08.2024 №46 "Об утверждении Порядка предоставления дополнительных мер поддержки гражданам Российской Федерации, участвующим (участвовавшим) в выполнении задач, возложенных на Вооруженные Силы Российской Федерации или войска национальной гвардии Российской Федерации, и членам их семей"</t>
  </si>
  <si>
    <t>1) 01.01.2021 - 31.12.2026        2) 23.08.2024 - не установлен</t>
  </si>
  <si>
    <t xml:space="preserve">1) в целом
2) в целом    3) в целом    4) в целом     5) в целом    </t>
  </si>
  <si>
    <t>1) Постановления администрации городского округа Воротынский от 03.11.2020 №562"Об утверждении муниципальной программы «Развитие образования городского округа Воротынский Нижегородской области»"
2) Постановления администрации городского округа Воротынский от 29.12.2021 №828"Об утверждении муниципальной программы «Профилактика преступлений и иных правонарушений на территории городского округа Воротынский Нижегородской области»"  3)Постановления администрации городского округа Воротынский от 23.11.2021 №738"Об утверждении муниципальной программы «Комплексные меры противодействия злоупотреблению наркотиками и их незаконному обороту на территории городского округа Воротынский Нижегородской области»"  4) Постановление администрации городского округа Воротынский от 14.12.2020 №639"Об утверждении Порядка предоставления и распределения из бюджета городского округа Воротынский Нижегородской области субсидий на дополнительное финансовое обеспечение мероприятий по организации бесплатного горячего питания обучающихся, получающих начальное общее образование в муниципальных образовательных организациях городского округа Воротынский Нижегородской области"  5) Решение Совета депутатов от 23.08.2024 №46 "Об утверждении Порядка предоставления дополнительных мер поддержки гражданам Российской Федерации, участвующим (участвовавшим) в выполнении задач, возложенных на Вооруженные Силы Российской Федерации или войска национальной гвардии Российской Федерации, и членам их семей"</t>
  </si>
  <si>
    <t>1) 01.01.2021 - 31.12.2026
 2) 01.01.2022-31.12.2024        3) 01.01.2022-31.12.2025        4) 14.12.2020 - не установлен   5) 23.08.2024 - не установлен</t>
  </si>
  <si>
    <t xml:space="preserve">1) Постановления администрации городского округа Воротынский от 30.10.2020 №547"Об утверждении муниципальной программы «Развитие культуры городского округа Воротынский Нижегородской области»"  2)Постановления администрации городского округа Воротынский от 23.11.2021 №738"Об утверждении муниципальной программы «Комплексные меры противодействия злоупотреблению наркотиками и их незаконному обороту на территории городского округа Воротынский Нижегородской области»" </t>
  </si>
  <si>
    <t>1) 01.01.2021 - 31.12.2026   2)01.01.2022-31.12.2025</t>
  </si>
  <si>
    <t xml:space="preserve">1)Постановление администрации г.о. Воротынский НО от 30.10.2020  №547 "Развитие культуры городского округа Воротынский Нижегородской области"  
</t>
  </si>
  <si>
    <t xml:space="preserve"> 1)01.01.2021-31.12.2026 </t>
  </si>
  <si>
    <t>1) Решения Совета депутатов городского округа Воротынский от 18.06.2020 №72""Об утверждении Правил благоустройства территорий населенных пунктов г.о.Воротынский Нижегородской обл""
2) Постановления администрации городского округа Воротынский от 30.12.2019 №388"Муниципальная программа "Формирование комфортной городской среды на территории городского округа Воротынский Нижегородской области"
3) Постановления администрации городского округа Воротынский от 27.12.2019 №376"Об утверждении муниципальной программы «Развитие жилищно-коммунального хозяйства городского округа Воротынский Нижегородской области»"                                                                                                                      4)  Постановления администрации городского округа Воротынский  от 03.11.2020 №561"Об утверждении муниципальной программы «Развитие агропромышленного комплекса городского округа Воротынский Нижегородской области»"</t>
  </si>
  <si>
    <t xml:space="preserve">1)Постановления администрации городского округа Воротынский от 30.12.2019 №388"Муниципальная программа "Формирование комфортной городской среды на территории городского округа Воротынский Нижегородской области""  
</t>
  </si>
  <si>
    <t xml:space="preserve">1) 01.01.2020 - 31.12.2024
</t>
  </si>
  <si>
    <t>1) Постановления администрации Воротынского муниципального района от 28.01.2016 №22""Об утверждении Положения о порядке формирования и расходования целевого финансового резерва для предупреждения и ликвидации чрезвычайных ситуаций и последствий стихийных бедствий""
2) Постановления администрации городского округа Воротынский от 20.11.2023 №688"О единой дежурно-диспетчерской службе городского округа Воротынский Нижегородской области "
3) Постановления администрации городского округа Воротынский от 09.11.2020 №567"Об утверждении муниципальной программы «Защита населения и территорий от чрезвычайных ситуаций, обеспечение пожарной безопасности и безопасности людей на водных объектах городского округа Воротынский Нижегородской области»"</t>
  </si>
  <si>
    <t>1) 28.01.2016 - не установлен
2) 20.11.2023 - не установлен
3) 01.01.2021 - 31.12.2026</t>
  </si>
  <si>
    <t>1) в целом
2) в целом
3) в целом
4) в целом
5) в целом
6) в целом
7) в целом
8) в целом
9) в целом
10) в целом  11) в целом</t>
  </si>
  <si>
    <t>1) 31.03.2022 - не установлен
2) 20.05.2022 - не установлен
3) 01.01.2024 - не установлен
4) 01.01.2021 - не установлен
5) 01.01.2021 - 31.12.2026
6) 16.06.2020 - не установлен
7) 01.01.2020 - не установлен
8) 24.06.2011 - не установлен
9) 01.01.2020 - не установлен
10) 01.01.2020 - не установлен  11)07.09.2021 - не установлен</t>
  </si>
  <si>
    <t>1) Решение Совета депутатов от 17.03.2022 №10"Положение о контрольно-счетной инспекции Воротынского городского округа"
2) Решения Совета депутатов городского округа Воротынский от 20.05.2022 №37"Положении о денежном содержании лиц, замещающих муниципальные должности в городском округе Воротынский районе Нижегородской области"
3) Распоряжения администрации Воротынского района от 10.01.2024 №9-к"О надбавке к должностному окладу"
4) Постановления администрации городского округа Воротынский от 30.10.2020 №545"Об утверждении муниципальной программы «Информационное общество городского округа Воротынский"
5) Постановления администрации городского округа Воротынский от 30.10.2020 №547"Об утверждении муниципальной программы «Развитие культуры городского округа Воротынский Нижегородской области»"
6) Постановления администрации городского округа Воротынский от 16.06.2020 №297"Об утверждении порядка использования бюджетных ассигнований резервного фонда администрации городского округа Воротынский Нижегородской области"
7) Решения Совета депутатов городского округа Воротынский от 05.12.2019 №86"Положение о муниципальной службе в городском округе Воротынский Нижегородской области"
8) Решение Земского собрания Воротынского района от 24.06.2011 №56"Положение об Управлении образования и молодежной политики админситрации Воротынского муниципального района Нижегородской области"
9) Решения Совета депутатов городского округа Воротынский от 05.12.2019 №94"Положение об отделе имущественных отношений, муниципального контроля и закупок администрации городского округа Воротынский"
10) Решения Совета депутатов городского округа Воротынский от 10.12.2019 №112"Положение об отделе по строительству, архитектуре и жилищно-коммунальному хозяйству Администрации городского округа Воротынский Нижегородской области"                                                                               11)Решения Совета депутатов городского округа Воротынский от 07.09.2021 №57 "Об утверждении Положения о старостах сельских населенных пунктов, входящих в состав городского округа Воротынский Нижегородской области"</t>
  </si>
  <si>
    <t xml:space="preserve">1) Решение Совета депутатов от 17.03.2022 №10"Положение о контрольно-счетной инспекции Воротынского городского округа"
2) Решения Совета депутатов городского округа Воротынский от 20.05.2022 №37"Положении о денежном содержании лиц, замещающих муниципальные должности в городском округе Воротынский районе Нижегородской области"
3) Распоряжения администрации Воротынского района от 10.01.2024 №9-к"О надбавке к должностному окладу"
4) Постановления администрации городского округа Воротынский от 30.10.2020 №545"Об утверждении муниципальной программы «Информационное общество городского округа Воротынский"
5) Постановления администрации городского округа Воротынский от 30.10.2020 №547"Об утверждении муниципальной программы «Развитие культуры городского округа Воротынский Нижегородской области»"
6) Постановления администрации городского округа Воротынский от 16.06.2020 №297"Об утверждении порядка использования бюджетных ассигнований резервного фонда администрации городского округа Воротынский Нижегородской области"
7) Решения Совета депутатов городского округа Воротынский от 05.12.2019 №86"Положение о муниципальной службе в городском округе Воротынский Нижегородской области"
8) Решение Земского собрания Воротынского района от 24.06.2011 №56"Положение об Управлении образования и молодежной политики админситрации Воротынского муниципального района Нижегородской области"
9) Решения Совета депутатов городского округа Воротынский от 05.12.2019 №94"Положение об отделе имущественных отношений, муниципального контроля и закупок администрации городского округа Воротынский"
10) Решения Совета депутатов городского округа Воротынский от 10.12.2019 №112"Положение об отделе по строительству, архитектуре и жилищно-коммунальному хозяйству Администрации городского округа Воротынский Нижегородской области" </t>
  </si>
  <si>
    <t>1) 31.03.2022 - не установлен
2) 20.05.2022 - не установлен
3) 01.01.2024 - не установлен
4) 01.01.2021 - не установлен
5) 01.01.2021 - 31.12.2026
6) 16.06.2020 - не установлен
7) 01.01.2020 - не установлен
8) 24.06.2011 - не установлен
9) 01.01.2020 - не установлен
10) 01.01.2020 - не установлен</t>
  </si>
  <si>
    <t>1) Постановление администрации городского округа Воротынский от 16.11.2011 №240"О создании Муниципального Казенного Учреждения «Хозяйственная служба администрации Воротынского района»"</t>
  </si>
  <si>
    <t>1) Решения Совета депутатов городского округа Воротынский от 07.09.2021 №58 "Об утверждении Порядка исполнения администрацией городского округа Воротынский Нижегородской области отдельных полномочий в сфере образования за счет субвенций из областного бюджета"  2) Постановление администрации городского округа Воротынский от 29.07.2021 №442 "Об утверждении положения о порядке использования субвенций, предоставляемых бюджету городского округа Воротынский Нижегородской области из федерального и областногобюджетов на осуществление переданных государственных полномочий Нижегородской области на поддержку сельскохозяйственного производства"  3)  Постановление администрации городского округа Воротынский от 26.04.2023 №234 "Об утверждении Порядка исполнения органами самоуправления городского округа Воротынскйи Нижегородской области отдельных государственных полномочий в области образования по финансовому обеспечению выплат компенсации педагогическим и иным работникам муниципальных образовательных организаций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</si>
  <si>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1)Постановление Администрации городского округа Воротынский Нижегородской области от 07.03.24г. № 133"Об утверждении порядка предоставления субсидии на поддержку производства молока из бюджета городского округа Воротынский Нижегородской области"   2)Постановление Администрации городского округа Воротынский Нижегородской области от 13.03.24 № 141 "Об утверждении Порядка предоставления субсидии на поддержку племенного животноводства из бюджета городского округа Воротынский Нижегородской области"  3)Постановление Администрации городского округа Воротынский Нижегородской области от 03.11.20г. № 561 "Об утверждении муниципальной программы "Развитие агропромышленного комплекса городского округа Воротынский Нижегородской области на поддержку племенного животноводства"  4)Постановления администрации городского округа Воротынский от 25.11.2024 №"714 "Об утверждении Порядка предоставления субсидии на поддержку мясного скотоводства"</t>
  </si>
  <si>
    <t>1) в целом
2) в целом
3) в целом  4) в целом</t>
  </si>
  <si>
    <t xml:space="preserve">1)07.03.24, не установлен 2)13.03.24, не установлен      3) 01.01.21 - 31.12.2026   4)25.11.2024, не установлен         </t>
  </si>
  <si>
    <t>1)Постановление Администрации городского округа Воротынский Нижегородской области от 18.03.2023г. № 146"Об утверждении Порядка и условий предоставления субсидий на поддержку проведения агротехнических работ, повышения уровня экологической безопасности сельскохозяйственного производства, а также на повышение плодородия и качества почв из бюджета городского округа Воротынский Нижегордской области" 2)Постановление Администрации городского округа Воротынский Нижегородской области от 01.07.24 № 371 "Об утверждении Порядка предоставления субсидии на поддержку элитного семеноводства из бюджета городского округа Воротынский Нижегородской области" 3)Постановление Администрации городского округа Воротынский Нижегородской области от 12.04.24 № 219 "Об утверждении Порядка предоставления субсидии на возмещение производителям зерновых культур части затрат на производство и реализацию зерновых культур из бюджета городского округа Воротынский Нижегородской области"  4) Постановление Администрации городского округа Воротынский Нижегородской области от 15.04.24. № 220"О государственной поддержке на стимулирование увеличения производства картофеля и овощей" 5)Постановление Администрации городского округа Воротынский Нижегородской области от 03.06.24 № 308"Об утверждении Порядка предоставления субсидии на возмещение части затрат на приобретение оборудования и техники из бюджета городского округа Воротынский Нижегородской области "</t>
  </si>
  <si>
    <t xml:space="preserve">1) в целом  2) в целом  3) в целом    4) в целом  5) в целом   </t>
  </si>
  <si>
    <t xml:space="preserve">1)18.03.24, не установлен 2)04.07.24, не установлен  3)12.04.24, не установлен  4)15.04.24, не установлен  5)06.06.24, не установлен </t>
  </si>
  <si>
    <t>1) Постановления администрации Воротынского муниципального района от 17.07.2017 №178"Об опеке и попечительстве совершеннолетних граждан"
2) Решение Земского собрания Воротынского муниципального района от 15.12.2007 №90""Об осуществлении Воротынским муниципальным районом Нижегородской области отдельных государственных полномочий по организации деятельности по опеке и попечительству в отношении несовершеннолетних граждан""</t>
  </si>
  <si>
    <t>1) 17.07.2017 - не установлен
2) 15.12.2007 - не установлен</t>
  </si>
  <si>
    <t>1) Решения Земского собрания Воротынского района от 20.02.2014 №17""Об утверждении порядка исполнения Администрацией Воротынского района отдельных государственных полномочий по осуществелению выплат на возмещение части расходов по приобретению путевок в детские санатории, санаторно-оздоровительные центры (лагеря) круглогодичного действия""
2) Постановления администрации Воротынского района от 28.04.2018 №113"«О распределении финансовых затрат на обеспечение деятельности присяжных заседателей»"
3) Постановления администрации Воротынского района от 09.12.2010 №314"Об установлении нормативов финансовых затрат на обеспечение деятельности присяжных заседателей"
4) Постановления администрации городского округа Воротынский от 03.11.2020 №559"Об утверждении муниципальной программы «Обеспечение населения городского округа Воротынский Нижегородской области доступным и комфортным жильем»"
5)  Решение Совета депутатов от 07.09.2021 №58 "Об утверждении Порядка исполнения администрацией городского округа Воротынский Нижегородской области отдельных полномочий в сфере образования за счет субвенций из областного бюджета"
6) Решения Земского собрания Воротынского района от 19.07.2019 №49"Порядок использования органами местного самоуправления Воротынского муниципального района Нижегородской области отдельных государственных полномочий в области образования по финансовому обеспечению выплаты компенсации педагогическим работникам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 7) Постановление администрации городского округа Воротынский от 29.06.2021 №384 "Об утверждении Порядка исполнения органами местного самоуправления городского округа Воротынский Нижегородской области отдельных государственных полномочий в области образования по финансовому обеспечению выплаты компенсации педагогическим работникам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</si>
  <si>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РЕЕСТР  РАСХОДНЫХ  ОБЯЗАТЕЛЬСТВ 
МУНИЦИПАЛЬНЫЙ ОКРУГ ВОРОТЫНСКИЙ НИЖЕГОРОДСКОЙ ОБЛАСТИ</t>
  </si>
  <si>
    <t>Расходные обязательства, возникшие в результате принятия нормативных правовых актов муниципального округа, заключения договоров (соглашений), всего</t>
  </si>
  <si>
    <t>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вопросов местного значения муниципального округа, всего</t>
  </si>
  <si>
    <t>составление и рассмотрение проекта бюджета муниципального округа, утверждение и исполнение бюджета муниципального округа, осуществление контроля за его исполнением, составление и утверждение отчета об исполнении бюджета муниципального округа</t>
  </si>
  <si>
    <t>владение, пользование и распоряжение имуществом, находящимся в муниципальной собственности муниципального округа</t>
  </si>
  <si>
    <t>организация в границах муниципального округа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</si>
  <si>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дорожная деятельность в отношении автомобильных дорог местного значения в границах муниципального округа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на автомобильном транспорте, городском наземном электрическом транспорте и в дорожном хозяйстве в границах муниципального округа,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</si>
  <si>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обеспечение проживающих в муниципальном округе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</si>
  <si>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создание условий для предоставления транспортных услуг населению и организация транспортного обслуживания населения в границах муниципального округа (в части автомобильного транспорта)</t>
  </si>
  <si>
    <t>участие в предупреждении и ликвидации последствий чрезвычайных ситуаций в границах муниципального округа</t>
  </si>
  <si>
    <t>обеспечение первичных мер пожарной безопасности в границах муниципального округа</t>
  </si>
  <si>
    <t>организация мероприятий по охране окружающей среды в границах муниципального округа, в том числе организация и проведение в соответствии с законодательством в области охраны окружающей среды общественных обсуждений планируемой хозяйственной и иной деятельности на территории соответствующего муниципального образования</t>
  </si>
  <si>
    <t>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</si>
  <si>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сельской местности)</t>
  </si>
  <si>
    <t>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организация предоставления дополнительного образования взрослых по дополнительным образовательным программам спортивной подготовки в муниципальных образовательных организациях</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</si>
  <si>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организация предоставления дополнительного образования взрослых по дополнительным образовательным программам спортивной подготовки в муниципальных образовательных организациях, создание условий для осуществления присмотра и ухода за детьми, содержания детей в муниципальных образовательных организациях (в части обеспечения деятельности прочих учреждений образования (централизованные бухгалтерии, межшкольные учебные комбинаты, хозяйственные эксплуатационные конторы и другие))</t>
  </si>
  <si>
    <t>организация библиотечного обслуживания населения, комплектование и обеспечение сохранности библиотечных фондов библиотек муниципального округа</t>
  </si>
  <si>
    <t>создание условий для организации досуга и обеспечения жителей муниципального округа услугами организаций культуры</t>
  </si>
  <si>
    <t>обеспечение условий для развития на территории муниципального округа физической культуры, школьного спорта и массового спорта</t>
  </si>
  <si>
    <t>организация проведения официальных физкультурно-оздоровительных и спортивных мероприятий муниципального округа</t>
  </si>
  <si>
    <t>участие в организации деятельности по накоплению (в том числе раздельному накоплению), сбору, транспортированию, обработке, утилизации, обезвреживанию, захоронению твердых коммунальных отходов</t>
  </si>
  <si>
    <t>организация благоустройства территории муниципального округа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</si>
  <si>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организация благоустройства территории муниципального округа в части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 за исключением расходов, осуществляемых за счет средств дорожных фондов</t>
  </si>
  <si>
    <t>организация и осуществление мероприятий по территориальной обороне и гражданской обороне, защите населения и территории муниципального округа от чрезвычайных ситуаций природного и техногенного характера, включая поддержку в состоянии постоянной готовности к использованию систем оповещения населения об опасности, объектов гражданской обороны, создание и содержание в целях гражданской обороны запасов материально-технических, продовольственных, медицинских и иных средств</t>
  </si>
  <si>
    <t>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полномочий органов местного самоуправления муниципального округа по решению вопросов местного значения муниципального округа, всего</t>
  </si>
  <si>
    <t>полномочия в сфере водоснабжения и водоотведения, предусмотренные Федеральным законом от 7 декабря 2011 г. N 416-ФЗ "О водоснабжении и водоотведении"</t>
  </si>
  <si>
    <t>учреждение печатного средства массовой информации и (или) сетевого издания для обнародования муниципальных правовых актов, доведения до сведения жителей муниципального образования официальной информации;</t>
  </si>
  <si>
    <t>Полномочия по обеспечению обучающихся по образовательным программам начального общего образования в государственных и муниципальных образовательных организациях бесплатным горячим питанием и по реализации мероприятий по обеспечению условий для организации бесплатного горячего питания обучающихся по образовательным программам начального общего образования в государственных и муниципальных образовательных организациях - часть 2.1 статьи 37 Федерального закона от 29 декабря 2012 г. N 273-ФЗ "Об образовании в Российской Федерации", пункт 3 статьи 3 Федерального закона от 1 марта 2020 г. N 47-ФЗ "О внесении изменений в Федеральный закон "О качестве и безопасности пищевых продуктов" и статью 37 Федерального закона "Об образовании в Российской Федерации"</t>
  </si>
  <si>
    <t>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органами местного самоуправления муниципального округа, права на решение вопросов, не отнесенных к вопросам местного значения муниципального округа, всего</t>
  </si>
  <si>
    <t>по перечню, предусмотренному частью 1 статьи 16.1 Федерального закона от 6 октября 2003 г. N 131-ФЗ "Об общих принципах организации местного самоуправления в Российской Федерации", всего</t>
  </si>
  <si>
    <t>создание музеев муниципального округа</t>
  </si>
  <si>
    <t>по участию в осуществлении государственных полномочий (не переданных в соответствии со статьей 19 Федерального закона от 6 октября 2003 г. N 131-ФЗ "Об общих принципах организации местного самоуправления в Российской Федерации"), если это участие предусмотрено федеральными законами, всего</t>
  </si>
  <si>
    <t>11101</t>
  </si>
  <si>
    <t>11102</t>
  </si>
  <si>
    <t>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органами местного самоуправления муниципального округа,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</si>
  <si>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(в части материально-технического и финансового обеспечения деятельности органов государственной власти субъекта Российской Федерации (органов местного самоуправления) без учета вопросов оплаты труда работников органов государственной власти субъекта Российской Федерации (органов местного самоуправления))</t>
  </si>
  <si>
    <t>Поддержка сельскохозяйственного производства, разработка и реализация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сельскохозяйственного производства в сфере животноводства без учета рыбоводства и рыболовства)</t>
  </si>
  <si>
    <t>Поддержка сельскохозяйственного производства, разработка и реализация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сельскохозяйственного производства в сфере растениеводства)</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</si>
  <si>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</si>
  <si>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Определение перечня должностных лиц, уполномоченных составлять протоколы об административных правонарушениях, предусмотренных законами субъектов Российской Федерации, а в случаях, установленных федеральными законами, об административных правонарушениях, предусмотренных Кодексом Российской Федерации об административных правонарушениях, создание и организация деятельности административных комиссий, иных коллегиальных органов в целях привлечения к административной ответственности, предусмотренной законами субъектов Российской Федерации, создания и организации деятельности комиссий по делам несовершеннолетних и защите их прав</t>
  </si>
  <si>
    <t>Организация и осуществление деятельности по опеке и попечительству, формирование и ведение регионального государственного банка данных о детях, оставшихся без попечения родителей</t>
  </si>
  <si>
    <t>Организация проведения на территории субъекта Российской Федерации мероприятий по предупреждению и ликвидации болезней животных, их лечению, защите населения от болезней, общих для человека и животных, за исключением вопросов, решение которых отнесено к ведению Российской Федерации</t>
  </si>
  <si>
    <t>Установление порядка организации деятельности приютов для животных и норм содержания животных в них, порядка осуществления деятельности по обращению с животными без владельцев, а также организации мероприятий при осуществлении деятельности по обращению с животными без владельцев;</t>
  </si>
  <si>
    <t>11385.1</t>
  </si>
  <si>
    <t>Полномочия в сфере социальной защиты инвалидов - статья 15 и 15.1 Федерального закона от 24 ноября 1995 г. N 181-ФЗ "О социальной защите инвалидов в Российской Федерации"</t>
  </si>
  <si>
    <t>Осуществление полномочий по предметам ведения Российской Федерации, а также совместного ведения по решению вопросов, не указанных в части 1 статьи 44 Федерального закона от 21.12.2021 N 414-ФЗ "Об общих принципах организации публичной власти в субъектах Российской Федерации" (кроме 1.4.2.84; 1.4.2.98; 1.4.2.99; 1.4.2.99.49.49.1; 1.4.2.99.49.349.1)</t>
  </si>
  <si>
    <t>Установление дополнительных мер социальной поддержки и социальной помощи для отдельных категорий граждан (в соответствии с частью 1 статьи 48 Федерального закона от 21 декабря 2021 года N 414-ФЗ Об общих принципах организации публичной власти в субъектах Российской Федерации)</t>
  </si>
  <si>
    <t>за счет собственных доходов и источников финансирования дефицита бюджета муниципального округа, всего</t>
  </si>
  <si>
    <t>отдельные государственные полномочия, не переданные, но осуществляемые органами местного самоуправления муниципального округа за счет субвенций из бюджета субъекта Российской Федерации</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</si>
  <si>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городской местности)</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</si>
  <si>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сельской местности)</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</si>
  <si>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t>
  </si>
  <si>
    <t>Расходные обязательства, возникшие в результате принятия нормативных правовых актов муниципального округа, заключения соглашений, предусматривающих предоставление межбюджетных трансфертов из бюджета муниципального округа другим бюджетам бюджетной системы Российской Федерации, всего</t>
  </si>
  <si>
    <t>по предоставлению субсидий из местных бюджетов, всего</t>
  </si>
  <si>
    <t>Условно утвержденные расходы на первый и второй годы планового периода в соответствии с решением о местном бюджете муниципального округа</t>
  </si>
  <si>
    <t>отчетный  2024 год</t>
  </si>
  <si>
    <t xml:space="preserve">текущий 
 2025 год                       </t>
  </si>
  <si>
    <t>очередной 2026 год</t>
  </si>
  <si>
    <t>2028 г.</t>
  </si>
  <si>
    <t xml:space="preserve">  </t>
  </si>
  <si>
    <t>07     11</t>
  </si>
  <si>
    <t>03     01</t>
  </si>
  <si>
    <t>1) ст.15 п.1 пп7</t>
  </si>
  <si>
    <t>1)в целом   2)в целом</t>
  </si>
  <si>
    <t xml:space="preserve">1)Постановление Правительства Нижегородской области от 11.11.2024 N 701 "Об установлении минимального размера взноса на капитальный ремонт общего имущества в многоквартирных домах, расположенных на территории Нижегородской области, на 2025 год"
2)Постановление Правительства Нижегородской области от 14.11.2025 N 693 "Об установлении минимального размера взноса на капитальный ремонт общего имущества в многоквартирных домах, расположенных на территории Нижегородской области, на 2026 год"
</t>
  </si>
  <si>
    <t xml:space="preserve">Наименование субъекта бюджетного планирования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</si>
</sst>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0.0"/>
    <numFmt numFmtId="165" formatCode="#,##0.0"/>
    <numFmt numFmtId="166" formatCode="?"/>
  </numFmts>
  <fonts count="20" x14ac:knownFonts="1">
    <font>
      <sz val="11"/>
      <color theme="1"/>
      <name val="Calibri"/>
      <family val="2"/>
      <charset val="204"/>
      <scheme val="minor"/>
    </font>
    <font>
      <sz val="10"/>
      <name val="Times New Roman"/>
      <family val="1"/>
      <charset val="204"/>
    </font>
    <font>
      <sz val="10"/>
      <color indexed="17"/>
      <name val="Tahoma"/>
      <family val="2"/>
      <charset val="204"/>
    </font>
    <font>
      <b/>
      <sz val="12"/>
      <color theme="1"/>
      <name val="Times New Roman Cyr"/>
      <charset val="204"/>
    </font>
    <font>
      <sz val="10"/>
      <color theme="1"/>
      <name val="Times New Roman"/>
      <family val="1"/>
      <charset val="204"/>
    </font>
    <font>
      <b/>
      <sz val="10"/>
      <name val="Times New Roman"/>
      <family val="1"/>
      <charset val="204"/>
    </font>
    <font>
      <sz val="10"/>
      <color theme="1"/>
      <name val="Times New Roman Cyr"/>
      <family val="1"/>
      <charset val="204"/>
    </font>
    <font>
      <b/>
      <sz val="10"/>
      <color theme="1"/>
      <name val="Times New Roman"/>
      <family val="1"/>
      <charset val="204"/>
    </font>
    <font>
      <b/>
      <sz val="10"/>
      <color theme="1"/>
      <name val="Times New Roman Cyr"/>
      <family val="1"/>
      <charset val="204"/>
    </font>
    <font>
      <b/>
      <sz val="10"/>
      <color theme="1"/>
      <name val="Times New Roman Cyr"/>
      <charset val="204"/>
    </font>
    <font>
      <sz val="10"/>
      <color theme="1"/>
      <name val="Times New Roman Cyr"/>
      <charset val="204"/>
    </font>
    <font>
      <sz val="10"/>
      <name val="Helv"/>
    </font>
    <font>
      <sz val="10"/>
      <name val="Arial Cyr"/>
      <charset val="204"/>
    </font>
    <font>
      <sz val="10"/>
      <name val="Arial"/>
      <family val="2"/>
      <charset val="204"/>
    </font>
    <font>
      <u/>
      <sz val="11"/>
      <color theme="10"/>
      <name val="Calibri"/>
      <family val="2"/>
      <charset val="204"/>
      <scheme val="minor"/>
    </font>
    <font>
      <sz val="7"/>
      <name val="Times New Roman"/>
      <family val="1"/>
      <charset val="204"/>
    </font>
    <font>
      <sz val="7"/>
      <name val="Arial"/>
      <family val="2"/>
      <charset val="204"/>
    </font>
    <font>
      <u/>
      <sz val="7"/>
      <color theme="10"/>
      <name val="Times New Roman"/>
      <family val="1"/>
      <charset val="204"/>
    </font>
    <font>
      <u/>
      <sz val="10"/>
      <color theme="10"/>
      <name val="Times New Roman"/>
      <family val="1"/>
      <charset val="204"/>
    </font>
    <font>
      <sz val="12"/>
      <name val="Times New Roman"/>
      <family val="1"/>
      <charset val="204"/>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9">
    <xf numFmtId="0" fontId="0" fillId="0" borderId="0"/>
    <xf numFmtId="0" fontId="2" fillId="0" borderId="0"/>
    <xf numFmtId="0" fontId="11" fillId="0" borderId="0"/>
    <xf numFmtId="0" fontId="12" fillId="0" borderId="0"/>
    <xf numFmtId="0" fontId="13" fillId="0" borderId="0"/>
    <xf numFmtId="0" fontId="2" fillId="0" borderId="0"/>
    <xf numFmtId="0" fontId="14" fillId="0" borderId="0" applyNumberFormat="0" applyFill="0" applyBorder="0" applyAlignment="0" applyProtection="0"/>
    <xf numFmtId="0" fontId="13" fillId="0" borderId="0"/>
    <xf numFmtId="0" fontId="13" fillId="0" borderId="0"/>
  </cellStyleXfs>
  <cellXfs count="185">
    <xf numFmtId="0" fontId="0" fillId="0" borderId="0" xfId="0"/>
    <xf numFmtId="0" fontId="7" fillId="0" borderId="6" xfId="0" applyFont="1" applyBorder="1" applyAlignment="1">
      <alignment horizontal="left" vertical="top" wrapText="1"/>
    </xf>
    <xf numFmtId="49" fontId="1" fillId="0" borderId="6" xfId="0" applyNumberFormat="1" applyFont="1" applyBorder="1" applyAlignment="1">
      <alignment horizontal="center" vertical="center" wrapText="1"/>
    </xf>
    <xf numFmtId="165" fontId="8" fillId="0" borderId="6" xfId="0" applyNumberFormat="1" applyFont="1" applyBorder="1" applyAlignment="1">
      <alignment horizontal="right" vertical="center"/>
    </xf>
    <xf numFmtId="0" fontId="6" fillId="0" borderId="0" xfId="0" applyFont="1"/>
    <xf numFmtId="0" fontId="5" fillId="0" borderId="6" xfId="0" applyFont="1" applyBorder="1" applyAlignment="1">
      <alignment horizontal="center" vertical="center"/>
    </xf>
    <xf numFmtId="0" fontId="8" fillId="0" borderId="0" xfId="0" applyFont="1"/>
    <xf numFmtId="0" fontId="1" fillId="0" borderId="6" xfId="0" applyFont="1" applyBorder="1" applyAlignment="1" applyProtection="1">
      <alignment horizontal="left" vertical="top" wrapText="1" shrinkToFit="1"/>
      <protection locked="0"/>
    </xf>
    <xf numFmtId="49" fontId="9" fillId="0" borderId="34" xfId="0" applyNumberFormat="1" applyFont="1" applyBorder="1" applyAlignment="1">
      <alignment horizontal="center" vertical="center" wrapText="1"/>
    </xf>
    <xf numFmtId="49" fontId="10" fillId="0" borderId="34" xfId="0" applyNumberFormat="1" applyFont="1" applyBorder="1" applyAlignment="1">
      <alignment horizontal="center" vertical="center" wrapText="1"/>
    </xf>
    <xf numFmtId="49" fontId="10" fillId="0" borderId="36" xfId="0" applyNumberFormat="1" applyFont="1" applyBorder="1" applyAlignment="1">
      <alignment horizontal="center" vertical="center" wrapText="1"/>
    </xf>
    <xf numFmtId="165" fontId="6" fillId="0" borderId="3" xfId="0" applyNumberFormat="1" applyFont="1" applyBorder="1" applyAlignment="1">
      <alignment horizontal="right" vertical="center"/>
    </xf>
    <xf numFmtId="49" fontId="1" fillId="0" borderId="3" xfId="0" applyNumberFormat="1" applyFont="1" applyBorder="1" applyAlignment="1">
      <alignment horizontal="center" vertical="center"/>
    </xf>
    <xf numFmtId="0" fontId="7" fillId="0" borderId="6" xfId="0" applyFont="1" applyBorder="1" applyAlignment="1">
      <alignment horizontal="center" vertical="center"/>
    </xf>
    <xf numFmtId="0" fontId="4" fillId="0" borderId="1" xfId="0" applyFont="1" applyBorder="1" applyAlignment="1">
      <alignment horizontal="left" vertical="top"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165" fontId="6" fillId="0" borderId="6" xfId="0" applyNumberFormat="1" applyFont="1" applyBorder="1" applyAlignment="1">
      <alignment horizontal="right" vertical="center"/>
    </xf>
    <xf numFmtId="49" fontId="1" fillId="0" borderId="3" xfId="0" applyNumberFormat="1" applyFont="1" applyBorder="1" applyAlignment="1">
      <alignment horizontal="center" vertical="center" wrapText="1"/>
    </xf>
    <xf numFmtId="166" fontId="1" fillId="0" borderId="6" xfId="0" applyNumberFormat="1" applyFont="1" applyBorder="1" applyAlignment="1" applyProtection="1">
      <alignment horizontal="left" vertical="top" wrapText="1"/>
      <protection locked="0"/>
    </xf>
    <xf numFmtId="49" fontId="1" fillId="0" borderId="6" xfId="0" applyNumberFormat="1" applyFont="1" applyBorder="1" applyAlignment="1" applyProtection="1">
      <alignment horizontal="center" vertical="top" wrapText="1"/>
      <protection locked="0"/>
    </xf>
    <xf numFmtId="49" fontId="1" fillId="0" borderId="6" xfId="0" applyNumberFormat="1" applyFont="1" applyBorder="1" applyAlignment="1" applyProtection="1">
      <alignment horizontal="left" vertical="top" wrapText="1"/>
      <protection locked="0"/>
    </xf>
    <xf numFmtId="49" fontId="1" fillId="0" borderId="6" xfId="0" applyNumberFormat="1" applyFont="1" applyBorder="1" applyAlignment="1">
      <alignment horizontal="left" vertical="center" wrapText="1"/>
    </xf>
    <xf numFmtId="0" fontId="1" fillId="0" borderId="7" xfId="0" applyFont="1" applyBorder="1" applyAlignment="1">
      <alignment horizontal="left" vertical="top" wrapText="1"/>
    </xf>
    <xf numFmtId="0" fontId="1" fillId="0" borderId="6" xfId="0" applyFont="1" applyBorder="1" applyAlignment="1" applyProtection="1">
      <alignment vertical="top" wrapText="1" shrinkToFit="1"/>
      <protection locked="0"/>
    </xf>
    <xf numFmtId="0" fontId="1" fillId="0" borderId="6" xfId="0" applyFont="1" applyBorder="1" applyAlignment="1">
      <alignment horizontal="left" vertical="top" wrapText="1"/>
    </xf>
    <xf numFmtId="14" fontId="1" fillId="0" borderId="6" xfId="0" applyNumberFormat="1" applyFont="1" applyBorder="1" applyAlignment="1">
      <alignment horizontal="left" vertical="top" wrapText="1"/>
    </xf>
    <xf numFmtId="49" fontId="4" fillId="0" borderId="36" xfId="0" applyNumberFormat="1" applyFont="1" applyBorder="1" applyAlignment="1">
      <alignment horizontal="center" vertical="center" wrapText="1"/>
    </xf>
    <xf numFmtId="165" fontId="1" fillId="0" borderId="3" xfId="0" applyNumberFormat="1" applyFont="1" applyBorder="1" applyAlignment="1">
      <alignment horizontal="right" vertical="center" wrapText="1"/>
    </xf>
    <xf numFmtId="164" fontId="8" fillId="0" borderId="6" xfId="0" applyNumberFormat="1" applyFont="1" applyBorder="1" applyAlignment="1">
      <alignment horizontal="right" vertical="center"/>
    </xf>
    <xf numFmtId="49" fontId="4" fillId="0" borderId="34" xfId="0" applyNumberFormat="1" applyFont="1" applyBorder="1" applyAlignment="1">
      <alignment horizontal="center" vertical="center" wrapText="1"/>
    </xf>
    <xf numFmtId="0" fontId="4" fillId="0" borderId="6" xfId="0" applyFont="1" applyBorder="1" applyAlignment="1">
      <alignment horizontal="left" vertical="top" wrapText="1"/>
    </xf>
    <xf numFmtId="166" fontId="1" fillId="0" borderId="6" xfId="0" applyNumberFormat="1" applyFont="1" applyBorder="1" applyAlignment="1" applyProtection="1">
      <alignment horizontal="center" vertical="top" wrapText="1"/>
      <protection locked="0"/>
    </xf>
    <xf numFmtId="0" fontId="1" fillId="0" borderId="3" xfId="0" applyFont="1" applyBorder="1" applyAlignment="1">
      <alignment horizontal="center" vertical="center" wrapText="1"/>
    </xf>
    <xf numFmtId="165" fontId="5" fillId="0" borderId="6" xfId="0" applyNumberFormat="1" applyFont="1" applyBorder="1" applyAlignment="1">
      <alignment horizontal="center" vertical="center"/>
    </xf>
    <xf numFmtId="49" fontId="7" fillId="0" borderId="34" xfId="0" applyNumberFormat="1" applyFont="1" applyBorder="1" applyAlignment="1">
      <alignment horizontal="center" vertical="center" wrapText="1"/>
    </xf>
    <xf numFmtId="0" fontId="5" fillId="0" borderId="6" xfId="0" applyFont="1" applyBorder="1" applyAlignment="1" applyProtection="1">
      <alignment horizontal="left" vertical="top" wrapText="1" shrinkToFit="1"/>
      <protection locked="0"/>
    </xf>
    <xf numFmtId="0" fontId="6" fillId="0" borderId="6" xfId="0" applyFont="1" applyBorder="1" applyAlignment="1">
      <alignment horizontal="left" vertical="top" wrapText="1"/>
    </xf>
    <xf numFmtId="0" fontId="1" fillId="0" borderId="3" xfId="0" applyFont="1" applyBorder="1" applyAlignment="1">
      <alignment horizontal="left" vertical="top" wrapText="1"/>
    </xf>
    <xf numFmtId="2" fontId="1" fillId="0" borderId="6" xfId="0" applyNumberFormat="1" applyFont="1" applyBorder="1" applyAlignment="1">
      <alignment horizontal="center" vertical="center" wrapText="1"/>
    </xf>
    <xf numFmtId="0" fontId="1" fillId="0" borderId="6" xfId="0" applyFont="1" applyBorder="1" applyAlignment="1">
      <alignment horizontal="center" vertical="center" wrapText="1"/>
    </xf>
    <xf numFmtId="165" fontId="6" fillId="0" borderId="6" xfId="0" applyNumberFormat="1" applyFont="1" applyBorder="1" applyAlignment="1">
      <alignment horizontal="center" vertical="center"/>
    </xf>
    <xf numFmtId="49" fontId="6" fillId="0" borderId="34" xfId="0" applyNumberFormat="1" applyFont="1" applyBorder="1" applyAlignment="1">
      <alignment horizontal="center" vertical="center" wrapText="1"/>
    </xf>
    <xf numFmtId="165" fontId="1" fillId="0" borderId="3" xfId="0" applyNumberFormat="1" applyFont="1" applyBorder="1" applyAlignment="1">
      <alignment horizontal="center" vertical="center" wrapText="1"/>
    </xf>
    <xf numFmtId="0" fontId="1" fillId="0" borderId="6" xfId="2" applyFont="1" applyBorder="1" applyAlignment="1" applyProtection="1">
      <alignment horizontal="left" vertical="top" wrapText="1" shrinkToFit="1"/>
      <protection locked="0"/>
    </xf>
    <xf numFmtId="14" fontId="1" fillId="0" borderId="6" xfId="2" applyNumberFormat="1" applyFont="1" applyBorder="1" applyAlignment="1" applyProtection="1">
      <alignment horizontal="left" vertical="top" wrapText="1" shrinkToFit="1"/>
      <protection locked="0"/>
    </xf>
    <xf numFmtId="0" fontId="1" fillId="0" borderId="6" xfId="0" applyFont="1" applyBorder="1" applyAlignment="1">
      <alignment horizontal="center" vertical="center"/>
    </xf>
    <xf numFmtId="165" fontId="1" fillId="0" borderId="6" xfId="0" applyNumberFormat="1" applyFont="1" applyBorder="1" applyAlignment="1">
      <alignment horizontal="center" vertical="center"/>
    </xf>
    <xf numFmtId="0" fontId="6" fillId="0" borderId="34" xfId="0" applyFont="1" applyBorder="1" applyAlignment="1">
      <alignment horizontal="center" vertical="center" wrapText="1"/>
    </xf>
    <xf numFmtId="0" fontId="4" fillId="0" borderId="6" xfId="0" applyFont="1" applyBorder="1"/>
    <xf numFmtId="0" fontId="6" fillId="0" borderId="6" xfId="0" applyFont="1" applyBorder="1" applyAlignment="1">
      <alignment horizontal="center" vertical="center"/>
    </xf>
    <xf numFmtId="0" fontId="6" fillId="0" borderId="7" xfId="0" applyFont="1" applyBorder="1" applyAlignment="1">
      <alignment horizontal="center" vertical="center"/>
    </xf>
    <xf numFmtId="165" fontId="6" fillId="0" borderId="7" xfId="0" applyNumberFormat="1" applyFont="1" applyBorder="1" applyAlignment="1">
      <alignment horizontal="center" vertical="center"/>
    </xf>
    <xf numFmtId="0" fontId="5" fillId="0" borderId="7" xfId="0" applyFont="1" applyBorder="1" applyAlignment="1">
      <alignment horizontal="center" vertical="center"/>
    </xf>
    <xf numFmtId="165" fontId="5" fillId="0" borderId="7" xfId="0" applyNumberFormat="1" applyFont="1" applyBorder="1" applyAlignment="1">
      <alignment horizontal="center" vertical="center"/>
    </xf>
    <xf numFmtId="49" fontId="6" fillId="0" borderId="6" xfId="0" applyNumberFormat="1" applyFont="1" applyBorder="1" applyAlignment="1">
      <alignment horizontal="center" vertical="center" wrapText="1"/>
    </xf>
    <xf numFmtId="0" fontId="6" fillId="0" borderId="0" xfId="0" applyFont="1" applyAlignment="1">
      <alignment horizontal="center" vertical="center"/>
    </xf>
    <xf numFmtId="2" fontId="6" fillId="0" borderId="0" xfId="0" applyNumberFormat="1" applyFont="1" applyAlignment="1">
      <alignment horizontal="center" vertical="center"/>
    </xf>
    <xf numFmtId="0" fontId="19" fillId="0" borderId="0" xfId="3" applyFont="1"/>
    <xf numFmtId="0" fontId="5" fillId="0" borderId="27" xfId="0" applyFont="1" applyBorder="1" applyAlignment="1">
      <alignment horizontal="center" vertical="center" wrapText="1"/>
    </xf>
    <xf numFmtId="49" fontId="5" fillId="0" borderId="27" xfId="0" applyNumberFormat="1" applyFont="1" applyBorder="1" applyAlignment="1">
      <alignment horizontal="center" vertical="center" wrapText="1"/>
    </xf>
    <xf numFmtId="49" fontId="5" fillId="0" borderId="8" xfId="0" applyNumberFormat="1" applyFont="1" applyBorder="1" applyAlignment="1">
      <alignment horizontal="center" vertical="center" wrapText="1"/>
    </xf>
    <xf numFmtId="165" fontId="5" fillId="0" borderId="3" xfId="0" applyNumberFormat="1" applyFont="1" applyBorder="1" applyAlignment="1">
      <alignment horizontal="right" vertical="center" wrapText="1"/>
    </xf>
    <xf numFmtId="0" fontId="9" fillId="0" borderId="31" xfId="0" applyFont="1" applyBorder="1" applyAlignment="1">
      <alignment horizontal="center" vertical="center" wrapText="1"/>
    </xf>
    <xf numFmtId="0" fontId="7" fillId="0" borderId="37" xfId="0" applyFont="1" applyBorder="1" applyAlignment="1">
      <alignment horizontal="left" vertical="top" wrapText="1"/>
    </xf>
    <xf numFmtId="0" fontId="7" fillId="0" borderId="37" xfId="0" applyFont="1" applyBorder="1" applyAlignment="1">
      <alignment horizontal="center" vertical="center"/>
    </xf>
    <xf numFmtId="0" fontId="5" fillId="0" borderId="37" xfId="0" applyFont="1" applyBorder="1" applyAlignment="1">
      <alignment horizontal="center" vertical="center"/>
    </xf>
    <xf numFmtId="165" fontId="5" fillId="0" borderId="37" xfId="0" applyNumberFormat="1" applyFont="1" applyBorder="1" applyAlignment="1">
      <alignment horizontal="center" vertical="center"/>
    </xf>
    <xf numFmtId="165" fontId="8" fillId="0" borderId="37" xfId="0" applyNumberFormat="1" applyFont="1" applyBorder="1" applyAlignment="1">
      <alignment horizontal="right" vertical="center"/>
    </xf>
    <xf numFmtId="0" fontId="18" fillId="0" borderId="0" xfId="6" applyFont="1" applyFill="1" applyAlignment="1">
      <alignment vertical="center" wrapText="1"/>
    </xf>
    <xf numFmtId="0" fontId="17" fillId="0" borderId="0" xfId="6" applyFont="1" applyFill="1" applyAlignment="1">
      <alignment vertical="center" wrapText="1"/>
    </xf>
    <xf numFmtId="0" fontId="16" fillId="0" borderId="0" xfId="4" applyFont="1" applyAlignment="1">
      <alignment horizontal="center" vertical="center"/>
    </xf>
    <xf numFmtId="0" fontId="1" fillId="0" borderId="0" xfId="4" applyFont="1" applyAlignment="1">
      <alignment vertical="center" wrapText="1"/>
    </xf>
    <xf numFmtId="0" fontId="15" fillId="0" borderId="0" xfId="4" applyFont="1" applyAlignment="1">
      <alignment vertical="center" wrapText="1"/>
    </xf>
    <xf numFmtId="0" fontId="6" fillId="0" borderId="6" xfId="0" applyFont="1" applyBorder="1"/>
    <xf numFmtId="0" fontId="5" fillId="0" borderId="8" xfId="0" applyFont="1" applyBorder="1" applyAlignment="1">
      <alignment horizontal="center" vertical="center" wrapText="1"/>
    </xf>
    <xf numFmtId="0" fontId="9" fillId="0" borderId="38"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horizontal="center" vertical="center"/>
    </xf>
    <xf numFmtId="0" fontId="5" fillId="0" borderId="1" xfId="0" applyFont="1" applyBorder="1" applyAlignment="1">
      <alignment horizontal="center" vertical="center"/>
    </xf>
    <xf numFmtId="165" fontId="5" fillId="0" borderId="1" xfId="0" applyNumberFormat="1" applyFont="1" applyBorder="1" applyAlignment="1">
      <alignment horizontal="center" vertical="center"/>
    </xf>
    <xf numFmtId="165" fontId="8" fillId="0" borderId="1" xfId="0" applyNumberFormat="1" applyFont="1" applyBorder="1" applyAlignment="1">
      <alignment horizontal="right" vertical="center"/>
    </xf>
    <xf numFmtId="0" fontId="6" fillId="0" borderId="29" xfId="0" applyFont="1" applyBorder="1" applyAlignment="1">
      <alignment horizontal="center" vertical="center" wrapText="1"/>
    </xf>
    <xf numFmtId="0" fontId="4" fillId="0" borderId="40" xfId="0" applyFont="1" applyBorder="1" applyAlignment="1">
      <alignment horizontal="left" vertical="top" wrapText="1"/>
    </xf>
    <xf numFmtId="0" fontId="4" fillId="0" borderId="40" xfId="0" applyFont="1" applyBorder="1" applyAlignment="1">
      <alignment horizontal="center" vertical="center"/>
    </xf>
    <xf numFmtId="0" fontId="4" fillId="0" borderId="40" xfId="0" applyFont="1" applyBorder="1"/>
    <xf numFmtId="0" fontId="6" fillId="0" borderId="40" xfId="0" applyFont="1" applyBorder="1" applyAlignment="1">
      <alignment horizontal="center" vertical="center"/>
    </xf>
    <xf numFmtId="165" fontId="6" fillId="0" borderId="40" xfId="0" applyNumberFormat="1" applyFont="1" applyBorder="1" applyAlignment="1">
      <alignment horizontal="center" vertical="center"/>
    </xf>
    <xf numFmtId="165" fontId="6" fillId="0" borderId="40" xfId="0" applyNumberFormat="1" applyFont="1" applyBorder="1" applyAlignment="1">
      <alignment horizontal="right" vertical="center"/>
    </xf>
    <xf numFmtId="49" fontId="9" fillId="0" borderId="29" xfId="0" applyNumberFormat="1" applyFont="1" applyBorder="1" applyAlignment="1">
      <alignment horizontal="center" vertical="center" wrapText="1"/>
    </xf>
    <xf numFmtId="0" fontId="7" fillId="0" borderId="40" xfId="0" applyFont="1" applyBorder="1" applyAlignment="1">
      <alignment horizontal="left" vertical="top" wrapText="1"/>
    </xf>
    <xf numFmtId="0" fontId="7" fillId="0" borderId="40" xfId="0" applyFont="1" applyBorder="1" applyAlignment="1">
      <alignment horizontal="center" vertical="center"/>
    </xf>
    <xf numFmtId="0" fontId="5" fillId="0" borderId="42" xfId="0" applyFont="1" applyBorder="1" applyAlignment="1">
      <alignment horizontal="center" vertical="center"/>
    </xf>
    <xf numFmtId="0" fontId="5" fillId="0" borderId="40" xfId="0" applyFont="1" applyBorder="1" applyAlignment="1">
      <alignment horizontal="center" vertical="center"/>
    </xf>
    <xf numFmtId="165" fontId="8" fillId="0" borderId="40" xfId="0" applyNumberFormat="1" applyFont="1" applyBorder="1" applyAlignment="1">
      <alignment horizontal="right" vertical="center"/>
    </xf>
    <xf numFmtId="0" fontId="4" fillId="0" borderId="6" xfId="0" applyFont="1" applyBorder="1" applyAlignment="1">
      <alignment horizontal="justify" vertical="top" wrapText="1"/>
    </xf>
    <xf numFmtId="49" fontId="4" fillId="0" borderId="38" xfId="0" applyNumberFormat="1" applyFont="1" applyBorder="1" applyAlignment="1">
      <alignment horizontal="center" vertical="center" wrapText="1"/>
    </xf>
    <xf numFmtId="0" fontId="4" fillId="0" borderId="1" xfId="0" applyFont="1" applyBorder="1" applyAlignment="1">
      <alignment horizontal="center" vertical="center"/>
    </xf>
    <xf numFmtId="166" fontId="1" fillId="0" borderId="1" xfId="0" applyNumberFormat="1" applyFont="1" applyBorder="1" applyAlignment="1" applyProtection="1">
      <alignment horizontal="left" vertical="top" wrapText="1"/>
      <protection locked="0"/>
    </xf>
    <xf numFmtId="49" fontId="1" fillId="0" borderId="1" xfId="0" applyNumberFormat="1" applyFont="1" applyBorder="1" applyAlignment="1" applyProtection="1">
      <alignment horizontal="center" vertical="top" wrapText="1"/>
      <protection locked="0"/>
    </xf>
    <xf numFmtId="49" fontId="1" fillId="0" borderId="5" xfId="0" applyNumberFormat="1" applyFont="1" applyBorder="1" applyAlignment="1">
      <alignment horizontal="center" vertical="center" wrapText="1"/>
    </xf>
    <xf numFmtId="165" fontId="6" fillId="0" borderId="1" xfId="0" applyNumberFormat="1" applyFont="1" applyBorder="1" applyAlignment="1">
      <alignment horizontal="right" vertical="center"/>
    </xf>
    <xf numFmtId="0" fontId="3" fillId="0" borderId="0" xfId="1" applyFont="1" applyAlignment="1">
      <alignment horizontal="center" wrapText="1"/>
    </xf>
    <xf numFmtId="0" fontId="8" fillId="0" borderId="0" xfId="0" applyFont="1" applyAlignment="1">
      <alignment wrapText="1"/>
    </xf>
    <xf numFmtId="0" fontId="1" fillId="0" borderId="0" xfId="4" applyFont="1" applyAlignment="1">
      <alignment horizontal="center" vertical="center" wrapText="1"/>
    </xf>
    <xf numFmtId="165" fontId="5" fillId="0" borderId="27" xfId="0" applyNumberFormat="1" applyFont="1" applyBorder="1" applyAlignment="1">
      <alignment horizontal="center" vertical="center" wrapText="1"/>
    </xf>
    <xf numFmtId="0" fontId="5" fillId="0" borderId="27" xfId="4" applyFont="1" applyBorder="1" applyAlignment="1">
      <alignment horizontal="center" vertical="center" wrapText="1"/>
    </xf>
    <xf numFmtId="0" fontId="5" fillId="0" borderId="28" xfId="4" applyFont="1" applyBorder="1" applyAlignment="1">
      <alignment horizontal="center" vertical="center" wrapText="1"/>
    </xf>
    <xf numFmtId="0" fontId="5" fillId="0" borderId="17" xfId="4" applyFont="1" applyBorder="1" applyAlignment="1">
      <alignment horizontal="center" vertical="center" wrapText="1"/>
    </xf>
    <xf numFmtId="165" fontId="8" fillId="0" borderId="41" xfId="0" applyNumberFormat="1" applyFont="1" applyBorder="1" applyAlignment="1">
      <alignment horizontal="right" vertical="center"/>
    </xf>
    <xf numFmtId="165" fontId="8" fillId="0" borderId="33" xfId="0" applyNumberFormat="1" applyFont="1" applyBorder="1" applyAlignment="1">
      <alignment horizontal="right" vertical="center"/>
    </xf>
    <xf numFmtId="0" fontId="10" fillId="0" borderId="6" xfId="0" applyFont="1" applyBorder="1" applyAlignment="1">
      <alignment horizontal="right" vertical="center"/>
    </xf>
    <xf numFmtId="0" fontId="10" fillId="0" borderId="33" xfId="0" applyFont="1" applyBorder="1" applyAlignment="1">
      <alignment horizontal="right" vertical="center"/>
    </xf>
    <xf numFmtId="165" fontId="6" fillId="0" borderId="33" xfId="0" applyNumberFormat="1" applyFont="1" applyBorder="1" applyAlignment="1">
      <alignment horizontal="right" vertical="center"/>
    </xf>
    <xf numFmtId="164" fontId="8" fillId="0" borderId="33" xfId="0" applyNumberFormat="1" applyFont="1" applyBorder="1" applyAlignment="1">
      <alignment horizontal="right" vertical="center"/>
    </xf>
    <xf numFmtId="0" fontId="6" fillId="0" borderId="6" xfId="0" applyFont="1" applyBorder="1" applyAlignment="1">
      <alignment horizontal="right" vertical="center"/>
    </xf>
    <xf numFmtId="165" fontId="1" fillId="0" borderId="35" xfId="0" applyNumberFormat="1" applyFont="1" applyBorder="1" applyAlignment="1">
      <alignment horizontal="right" vertical="center" wrapText="1"/>
    </xf>
    <xf numFmtId="165" fontId="6" fillId="0" borderId="39" xfId="0" applyNumberFormat="1" applyFont="1" applyBorder="1" applyAlignment="1">
      <alignment horizontal="right" vertical="center"/>
    </xf>
    <xf numFmtId="165" fontId="8" fillId="0" borderId="39" xfId="0" applyNumberFormat="1" applyFont="1" applyBorder="1" applyAlignment="1">
      <alignment horizontal="right" vertical="center"/>
    </xf>
    <xf numFmtId="165" fontId="6" fillId="0" borderId="41" xfId="0" applyNumberFormat="1" applyFont="1" applyBorder="1" applyAlignment="1">
      <alignment horizontal="right" vertical="center"/>
    </xf>
    <xf numFmtId="165" fontId="8" fillId="0" borderId="32" xfId="0" applyNumberFormat="1" applyFont="1" applyBorder="1" applyAlignment="1">
      <alignment horizontal="right" vertical="center"/>
    </xf>
    <xf numFmtId="0" fontId="1" fillId="0" borderId="0" xfId="4" applyFont="1" applyAlignment="1">
      <alignment horizontal="right" vertical="top" wrapText="1"/>
    </xf>
    <xf numFmtId="0" fontId="5" fillId="0" borderId="16"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0" xfId="0" applyFont="1" applyAlignment="1">
      <alignment horizontal="center" vertical="center" wrapText="1"/>
    </xf>
    <xf numFmtId="0" fontId="5" fillId="0" borderId="23"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4" xfId="0" applyFont="1" applyBorder="1" applyAlignment="1">
      <alignment horizontal="center" vertical="center" wrapText="1"/>
    </xf>
    <xf numFmtId="49" fontId="5" fillId="0" borderId="29" xfId="0" applyNumberFormat="1" applyFont="1" applyBorder="1" applyAlignment="1">
      <alignment horizontal="center" vertical="center" wrapText="1"/>
    </xf>
    <xf numFmtId="49" fontId="5" fillId="0" borderId="30" xfId="0" applyNumberFormat="1" applyFont="1" applyBorder="1" applyAlignment="1">
      <alignment horizontal="center" vertical="center" wrapText="1"/>
    </xf>
    <xf numFmtId="49" fontId="5" fillId="0" borderId="31" xfId="0" applyNumberFormat="1" applyFont="1" applyBorder="1" applyAlignment="1">
      <alignment horizontal="center" vertical="center" wrapText="1"/>
    </xf>
    <xf numFmtId="49" fontId="5" fillId="0" borderId="32" xfId="0" applyNumberFormat="1" applyFont="1" applyBorder="1" applyAlignment="1">
      <alignment horizontal="center" vertical="center" wrapText="1"/>
    </xf>
    <xf numFmtId="0" fontId="3" fillId="0" borderId="0" xfId="1" applyFont="1" applyAlignment="1">
      <alignment horizontal="center" wrapText="1"/>
    </xf>
    <xf numFmtId="49" fontId="5" fillId="0" borderId="16" xfId="0" applyNumberFormat="1" applyFont="1" applyBorder="1" applyAlignment="1">
      <alignment horizontal="center" vertical="center" wrapText="1"/>
    </xf>
    <xf numFmtId="49" fontId="5" fillId="0" borderId="24" xfId="0" applyNumberFormat="1" applyFont="1" applyBorder="1" applyAlignment="1">
      <alignment horizontal="center" vertical="center" wrapText="1"/>
    </xf>
    <xf numFmtId="49" fontId="5" fillId="0" borderId="19" xfId="0" applyNumberFormat="1"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7" xfId="0" applyFont="1" applyBorder="1" applyAlignment="1">
      <alignment horizontal="center" vertical="center" wrapText="1"/>
    </xf>
    <xf numFmtId="0" fontId="9" fillId="0" borderId="0" xfId="0" applyFont="1" applyAlignment="1">
      <alignment horizontal="left"/>
    </xf>
    <xf numFmtId="0" fontId="9" fillId="0" borderId="2" xfId="0" applyFont="1" applyBorder="1" applyAlignment="1">
      <alignment horizontal="left"/>
    </xf>
    <xf numFmtId="0" fontId="1" fillId="0" borderId="0" xfId="4" applyFont="1" applyAlignment="1">
      <alignment horizontal="center" vertical="center" wrapText="1"/>
    </xf>
    <xf numFmtId="0" fontId="13" fillId="0" borderId="0" xfId="4" applyAlignment="1">
      <alignment horizontal="center" vertical="center"/>
    </xf>
    <xf numFmtId="0" fontId="1" fillId="0" borderId="0" xfId="0" applyFont="1" applyAlignment="1">
      <alignment horizontal="center" vertical="center" wrapText="1"/>
    </xf>
    <xf numFmtId="49" fontId="1" fillId="0" borderId="1" xfId="0" applyNumberFormat="1" applyFont="1" applyBorder="1" applyAlignment="1" applyProtection="1">
      <alignment horizontal="center" vertical="top" wrapText="1"/>
      <protection locked="0"/>
    </xf>
    <xf numFmtId="49" fontId="1" fillId="0" borderId="44" xfId="0" applyNumberFormat="1" applyFont="1" applyBorder="1" applyAlignment="1" applyProtection="1">
      <alignment horizontal="center" vertical="top" wrapText="1"/>
      <protection locked="0"/>
    </xf>
    <xf numFmtId="166" fontId="1" fillId="0" borderId="1" xfId="0" applyNumberFormat="1" applyFont="1" applyBorder="1" applyAlignment="1" applyProtection="1">
      <alignment horizontal="left" vertical="top" wrapText="1"/>
      <protection locked="0"/>
    </xf>
    <xf numFmtId="166" fontId="1" fillId="0" borderId="44" xfId="0" applyNumberFormat="1" applyFont="1" applyBorder="1" applyAlignment="1" applyProtection="1">
      <alignment horizontal="left" vertical="top" wrapText="1"/>
      <protection locked="0"/>
    </xf>
    <xf numFmtId="166" fontId="1" fillId="0" borderId="1" xfId="0" applyNumberFormat="1" applyFont="1" applyBorder="1" applyAlignment="1" applyProtection="1">
      <alignment horizontal="center" vertical="top" wrapText="1"/>
      <protection locked="0"/>
    </xf>
    <xf numFmtId="166" fontId="1" fillId="0" borderId="44" xfId="0" applyNumberFormat="1" applyFont="1" applyBorder="1" applyAlignment="1" applyProtection="1">
      <alignment horizontal="center" vertical="top" wrapText="1"/>
      <protection locked="0"/>
    </xf>
    <xf numFmtId="49" fontId="1" fillId="0" borderId="1" xfId="0" applyNumberFormat="1" applyFont="1" applyBorder="1" applyAlignment="1">
      <alignment horizontal="center" vertical="center" wrapText="1"/>
    </xf>
    <xf numFmtId="49" fontId="1" fillId="0" borderId="44" xfId="0" applyNumberFormat="1" applyFont="1" applyBorder="1" applyAlignment="1">
      <alignment horizontal="center" vertical="center" wrapText="1"/>
    </xf>
    <xf numFmtId="0" fontId="13" fillId="0" borderId="0" xfId="4" applyAlignment="1">
      <alignment horizontal="center" vertical="center" wrapText="1"/>
    </xf>
    <xf numFmtId="0" fontId="13" fillId="0" borderId="0" xfId="4" applyAlignment="1">
      <alignment horizontal="center" wrapText="1"/>
    </xf>
    <xf numFmtId="0" fontId="1" fillId="0" borderId="0" xfId="4" applyFont="1" applyAlignment="1">
      <alignment horizontal="center" wrapText="1"/>
    </xf>
    <xf numFmtId="49" fontId="4" fillId="0" borderId="38" xfId="0" applyNumberFormat="1" applyFont="1" applyBorder="1" applyAlignment="1">
      <alignment horizontal="center" vertical="center" wrapText="1"/>
    </xf>
    <xf numFmtId="49" fontId="4" fillId="0" borderId="43" xfId="0" applyNumberFormat="1" applyFont="1" applyBorder="1" applyAlignment="1">
      <alignment horizontal="center" vertical="center" wrapText="1"/>
    </xf>
    <xf numFmtId="0" fontId="4" fillId="0" borderId="1" xfId="0" applyFont="1" applyBorder="1" applyAlignment="1">
      <alignment horizontal="left" vertical="top" wrapText="1"/>
    </xf>
    <xf numFmtId="0" fontId="4" fillId="0" borderId="44" xfId="0" applyFont="1" applyBorder="1" applyAlignment="1">
      <alignment horizontal="left" vertical="top" wrapText="1"/>
    </xf>
    <xf numFmtId="0" fontId="4" fillId="0" borderId="1" xfId="0" applyFont="1" applyBorder="1" applyAlignment="1">
      <alignment horizontal="center" vertical="center"/>
    </xf>
    <xf numFmtId="0" fontId="4" fillId="0" borderId="44" xfId="0" applyFont="1" applyBorder="1" applyAlignment="1">
      <alignment horizontal="center" vertical="center"/>
    </xf>
    <xf numFmtId="165" fontId="1" fillId="0" borderId="1" xfId="0" applyNumberFormat="1" applyFont="1" applyBorder="1" applyAlignment="1">
      <alignment horizontal="center" vertical="center" wrapText="1"/>
    </xf>
    <xf numFmtId="165" fontId="1" fillId="0" borderId="44" xfId="0" applyNumberFormat="1" applyFont="1" applyBorder="1" applyAlignment="1">
      <alignment horizontal="center" vertical="center" wrapText="1"/>
    </xf>
    <xf numFmtId="165" fontId="6" fillId="0" borderId="1" xfId="0" applyNumberFormat="1" applyFont="1" applyBorder="1" applyAlignment="1">
      <alignment horizontal="center" vertical="center"/>
    </xf>
    <xf numFmtId="165" fontId="6" fillId="0" borderId="44" xfId="0" applyNumberFormat="1" applyFont="1" applyBorder="1" applyAlignment="1">
      <alignment horizontal="center" vertical="center"/>
    </xf>
    <xf numFmtId="0" fontId="6" fillId="0" borderId="1" xfId="0" applyFont="1" applyBorder="1" applyAlignment="1">
      <alignment horizontal="center" vertical="center"/>
    </xf>
    <xf numFmtId="0" fontId="6" fillId="0" borderId="44" xfId="0" applyFont="1" applyBorder="1" applyAlignment="1">
      <alignment horizontal="center" vertical="center"/>
    </xf>
    <xf numFmtId="164" fontId="1" fillId="0" borderId="1" xfId="0" applyNumberFormat="1" applyFont="1" applyBorder="1" applyAlignment="1">
      <alignment horizontal="center" vertical="center" wrapText="1"/>
    </xf>
    <xf numFmtId="164" fontId="1" fillId="0" borderId="44" xfId="0" applyNumberFormat="1" applyFont="1" applyBorder="1" applyAlignment="1">
      <alignment horizontal="center" vertical="center" wrapText="1"/>
    </xf>
    <xf numFmtId="165" fontId="6" fillId="0" borderId="39" xfId="0" applyNumberFormat="1" applyFont="1" applyBorder="1" applyAlignment="1">
      <alignment horizontal="center" vertical="center"/>
    </xf>
    <xf numFmtId="165" fontId="6" fillId="0" borderId="45" xfId="0" applyNumberFormat="1" applyFont="1" applyBorder="1" applyAlignment="1">
      <alignment horizontal="center" vertical="center"/>
    </xf>
    <xf numFmtId="0" fontId="3" fillId="0" borderId="0" xfId="1" applyFont="1" applyAlignment="1">
      <alignment horizontal="left" wrapText="1"/>
    </xf>
  </cellXfs>
  <cellStyles count="9">
    <cellStyle name="Normal_TMP_1 2" xfId="7" xr:uid="{00000000-0005-0000-0000-000000000000}"/>
    <cellStyle name="Normal_TMP_2" xfId="4" xr:uid="{00000000-0005-0000-0000-000001000000}"/>
    <cellStyle name="Гиперссылка" xfId="6" builtinId="8"/>
    <cellStyle name="Обычный" xfId="0" builtinId="0"/>
    <cellStyle name="Обычный 12" xfId="3" xr:uid="{00000000-0005-0000-0000-000004000000}"/>
    <cellStyle name="Обычный 2" xfId="1" xr:uid="{00000000-0005-0000-0000-000005000000}"/>
    <cellStyle name="Обычный 2 4" xfId="5" xr:uid="{00000000-0005-0000-0000-000006000000}"/>
    <cellStyle name="Обычный 3" xfId="8" xr:uid="{00000000-0005-0000-0000-000007000000}"/>
    <cellStyle name="Стиль 1" xfId="2" xr:uid="{00000000-0005-0000-0000-000008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857"/>
  <sheetViews>
    <sheetView tabSelected="1" zoomScale="70" zoomScaleNormal="70" zoomScaleSheetLayoutView="80" workbookViewId="0">
      <pane xSplit="3" ySplit="10" topLeftCell="M11" activePane="bottomRight" state="frozen"/>
      <selection pane="topRight" activeCell="D1" sqref="D1"/>
      <selection pane="bottomLeft" activeCell="A14" sqref="A14"/>
      <selection pane="bottomRight" activeCell="R11" sqref="R11"/>
    </sheetView>
  </sheetViews>
  <sheetFormatPr defaultRowHeight="12.75" x14ac:dyDescent="0.2"/>
  <cols>
    <col min="1" max="1" width="7.7109375" style="50" customWidth="1"/>
    <col min="2" max="2" width="35.7109375" style="74" customWidth="1"/>
    <col min="3" max="3" width="9" style="50" customWidth="1"/>
    <col min="4" max="4" width="35.5703125" style="4" customWidth="1"/>
    <col min="5" max="5" width="9.7109375" style="4" customWidth="1"/>
    <col min="6" max="6" width="13.28515625" style="4" customWidth="1"/>
    <col min="7" max="7" width="44.7109375" style="4" customWidth="1"/>
    <col min="8" max="8" width="9.7109375" style="4" customWidth="1"/>
    <col min="9" max="9" width="13.42578125" style="4" customWidth="1"/>
    <col min="10" max="10" width="65.85546875" style="4" customWidth="1"/>
    <col min="11" max="11" width="10.85546875" style="4" customWidth="1"/>
    <col min="12" max="12" width="13.28515625" style="4" customWidth="1"/>
    <col min="13" max="14" width="5.5703125" style="4" customWidth="1"/>
    <col min="15" max="19" width="11.42578125" style="4" bestFit="1" customWidth="1"/>
    <col min="20" max="20" width="8.140625" style="4" customWidth="1"/>
    <col min="21" max="22" width="11.42578125" style="4" bestFit="1" customWidth="1"/>
    <col min="23" max="23" width="5.28515625" style="4" customWidth="1"/>
    <col min="24" max="25" width="11.42578125" style="4" bestFit="1" customWidth="1"/>
    <col min="26" max="26" width="5.28515625" style="4" customWidth="1"/>
    <col min="27" max="16384" width="9.140625" style="4"/>
  </cols>
  <sheetData>
    <row r="1" spans="1:26" ht="23.25" customHeight="1" x14ac:dyDescent="0.2">
      <c r="A1" s="56"/>
      <c r="B1" s="4"/>
      <c r="C1" s="56"/>
      <c r="R1" s="104"/>
      <c r="S1" s="104"/>
      <c r="T1" s="121" t="s">
        <v>613</v>
      </c>
      <c r="U1" s="121"/>
      <c r="V1" s="121"/>
      <c r="W1" s="121"/>
      <c r="X1" s="121"/>
      <c r="Y1" s="121"/>
      <c r="Z1" s="121"/>
    </row>
    <row r="2" spans="1:26" hidden="1" x14ac:dyDescent="0.2">
      <c r="A2" s="56"/>
      <c r="B2" s="4"/>
      <c r="C2" s="56"/>
    </row>
    <row r="3" spans="1:26" ht="30" customHeight="1" x14ac:dyDescent="0.25">
      <c r="A3" s="57"/>
      <c r="B3" s="143" t="s">
        <v>554</v>
      </c>
      <c r="C3" s="143"/>
      <c r="D3" s="143"/>
      <c r="E3" s="143"/>
      <c r="F3" s="143"/>
      <c r="G3" s="143"/>
      <c r="H3" s="143"/>
      <c r="I3" s="143"/>
      <c r="J3" s="143"/>
      <c r="K3" s="143"/>
      <c r="L3" s="143"/>
      <c r="M3" s="143"/>
      <c r="N3" s="143"/>
      <c r="O3" s="143"/>
      <c r="P3" s="143"/>
      <c r="Q3" s="143"/>
      <c r="R3" s="143"/>
      <c r="S3" s="143"/>
      <c r="T3" s="143"/>
      <c r="U3" s="143"/>
      <c r="V3" s="143"/>
      <c r="W3" s="143"/>
      <c r="X3" s="143"/>
      <c r="Y3" s="143"/>
      <c r="Z3" s="103"/>
    </row>
    <row r="4" spans="1:26" ht="15" customHeight="1" x14ac:dyDescent="0.25">
      <c r="A4" s="58" t="s">
        <v>619</v>
      </c>
      <c r="B4" s="102"/>
      <c r="C4" s="102"/>
      <c r="D4" s="102"/>
      <c r="E4" s="102"/>
      <c r="F4" s="102"/>
      <c r="G4" s="102"/>
      <c r="H4" s="102"/>
      <c r="I4" s="184"/>
      <c r="J4" s="184"/>
      <c r="K4" s="184"/>
      <c r="L4" s="184"/>
      <c r="M4" s="184"/>
      <c r="N4" s="102"/>
      <c r="O4" s="102"/>
      <c r="P4" s="102"/>
      <c r="Q4" s="102"/>
      <c r="R4" s="102"/>
      <c r="S4" s="102"/>
      <c r="T4" s="102"/>
      <c r="U4" s="102"/>
      <c r="V4" s="102"/>
      <c r="W4" s="102"/>
      <c r="X4" s="102"/>
      <c r="Y4" s="102"/>
      <c r="Z4" s="103"/>
    </row>
    <row r="5" spans="1:26" ht="9.75" customHeight="1" thickBot="1" x14ac:dyDescent="0.25">
      <c r="A5" s="57"/>
      <c r="B5" s="152" t="s">
        <v>0</v>
      </c>
      <c r="C5" s="152"/>
      <c r="D5" s="153"/>
      <c r="E5" s="153"/>
    </row>
    <row r="6" spans="1:26" ht="14.25" customHeight="1" thickBot="1" x14ac:dyDescent="0.25">
      <c r="A6" s="122" t="s">
        <v>7</v>
      </c>
      <c r="B6" s="122" t="s">
        <v>2</v>
      </c>
      <c r="C6" s="144" t="s">
        <v>3</v>
      </c>
      <c r="D6" s="125" t="s">
        <v>13</v>
      </c>
      <c r="E6" s="125"/>
      <c r="F6" s="125"/>
      <c r="G6" s="125"/>
      <c r="H6" s="125"/>
      <c r="I6" s="125"/>
      <c r="J6" s="125"/>
      <c r="K6" s="125"/>
      <c r="L6" s="126"/>
      <c r="M6" s="139" t="s">
        <v>26</v>
      </c>
      <c r="N6" s="140"/>
      <c r="O6" s="124" t="s">
        <v>20</v>
      </c>
      <c r="P6" s="125"/>
      <c r="Q6" s="125"/>
      <c r="R6" s="125"/>
      <c r="S6" s="125"/>
      <c r="T6" s="125"/>
      <c r="U6" s="125"/>
      <c r="V6" s="125"/>
      <c r="W6" s="125"/>
      <c r="X6" s="125"/>
      <c r="Y6" s="125"/>
      <c r="Z6" s="126"/>
    </row>
    <row r="7" spans="1:26" ht="12.75" customHeight="1" thickBot="1" x14ac:dyDescent="0.25">
      <c r="A7" s="130"/>
      <c r="B7" s="130"/>
      <c r="C7" s="145"/>
      <c r="D7" s="147" t="s">
        <v>14</v>
      </c>
      <c r="E7" s="148"/>
      <c r="F7" s="149"/>
      <c r="G7" s="150" t="s">
        <v>15</v>
      </c>
      <c r="H7" s="148"/>
      <c r="I7" s="149"/>
      <c r="J7" s="150" t="s">
        <v>16</v>
      </c>
      <c r="K7" s="148"/>
      <c r="L7" s="149"/>
      <c r="M7" s="141"/>
      <c r="N7" s="142"/>
      <c r="O7" s="127" t="s">
        <v>609</v>
      </c>
      <c r="P7" s="128"/>
      <c r="Q7" s="129" t="s">
        <v>610</v>
      </c>
      <c r="R7" s="132" t="s">
        <v>611</v>
      </c>
      <c r="S7" s="133"/>
      <c r="T7" s="134"/>
      <c r="U7" s="124" t="s">
        <v>21</v>
      </c>
      <c r="V7" s="125"/>
      <c r="W7" s="125"/>
      <c r="X7" s="125"/>
      <c r="Y7" s="125"/>
      <c r="Z7" s="126"/>
    </row>
    <row r="8" spans="1:26" ht="14.25" customHeight="1" thickBot="1" x14ac:dyDescent="0.25">
      <c r="A8" s="130"/>
      <c r="B8" s="130"/>
      <c r="C8" s="145"/>
      <c r="D8" s="138" t="s">
        <v>17</v>
      </c>
      <c r="E8" s="135" t="s">
        <v>18</v>
      </c>
      <c r="F8" s="122" t="s">
        <v>19</v>
      </c>
      <c r="G8" s="135" t="s">
        <v>17</v>
      </c>
      <c r="H8" s="122" t="s">
        <v>18</v>
      </c>
      <c r="I8" s="122" t="s">
        <v>19</v>
      </c>
      <c r="J8" s="135" t="s">
        <v>17</v>
      </c>
      <c r="K8" s="122" t="s">
        <v>18</v>
      </c>
      <c r="L8" s="122" t="s">
        <v>19</v>
      </c>
      <c r="M8" s="144" t="s">
        <v>27</v>
      </c>
      <c r="N8" s="144" t="s">
        <v>28</v>
      </c>
      <c r="O8" s="122" t="s">
        <v>22</v>
      </c>
      <c r="P8" s="122" t="s">
        <v>23</v>
      </c>
      <c r="Q8" s="130"/>
      <c r="R8" s="122" t="s">
        <v>6</v>
      </c>
      <c r="S8" s="135" t="s">
        <v>24</v>
      </c>
      <c r="T8" s="122" t="s">
        <v>25</v>
      </c>
      <c r="U8" s="135" t="s">
        <v>506</v>
      </c>
      <c r="V8" s="137"/>
      <c r="W8" s="137"/>
      <c r="X8" s="135" t="s">
        <v>612</v>
      </c>
      <c r="Y8" s="137"/>
      <c r="Z8" s="138"/>
    </row>
    <row r="9" spans="1:26" ht="54" customHeight="1" thickBot="1" x14ac:dyDescent="0.25">
      <c r="A9" s="123"/>
      <c r="B9" s="123"/>
      <c r="C9" s="146"/>
      <c r="D9" s="151"/>
      <c r="E9" s="136"/>
      <c r="F9" s="123"/>
      <c r="G9" s="136"/>
      <c r="H9" s="123"/>
      <c r="I9" s="123"/>
      <c r="J9" s="136"/>
      <c r="K9" s="123"/>
      <c r="L9" s="123"/>
      <c r="M9" s="146"/>
      <c r="N9" s="146"/>
      <c r="O9" s="123"/>
      <c r="P9" s="123"/>
      <c r="Q9" s="131"/>
      <c r="R9" s="123"/>
      <c r="S9" s="136"/>
      <c r="T9" s="136"/>
      <c r="U9" s="105" t="s">
        <v>6</v>
      </c>
      <c r="V9" s="106" t="s">
        <v>24</v>
      </c>
      <c r="W9" s="106" t="s">
        <v>25</v>
      </c>
      <c r="X9" s="106" t="s">
        <v>6</v>
      </c>
      <c r="Y9" s="106" t="s">
        <v>24</v>
      </c>
      <c r="Z9" s="106" t="s">
        <v>25</v>
      </c>
    </row>
    <row r="10" spans="1:26" ht="11.25" customHeight="1" thickBot="1" x14ac:dyDescent="0.25">
      <c r="A10" s="59">
        <v>1</v>
      </c>
      <c r="B10" s="59">
        <v>2</v>
      </c>
      <c r="C10" s="60" t="s">
        <v>30</v>
      </c>
      <c r="D10" s="75">
        <v>4</v>
      </c>
      <c r="E10" s="59">
        <v>5</v>
      </c>
      <c r="F10" s="75">
        <v>6</v>
      </c>
      <c r="G10" s="59">
        <v>7</v>
      </c>
      <c r="H10" s="75">
        <v>8</v>
      </c>
      <c r="I10" s="59">
        <v>9</v>
      </c>
      <c r="J10" s="59">
        <v>10</v>
      </c>
      <c r="K10" s="75">
        <v>11</v>
      </c>
      <c r="L10" s="59">
        <v>12</v>
      </c>
      <c r="M10" s="61" t="s">
        <v>31</v>
      </c>
      <c r="N10" s="60" t="s">
        <v>32</v>
      </c>
      <c r="O10" s="59">
        <v>15</v>
      </c>
      <c r="P10" s="75">
        <v>16</v>
      </c>
      <c r="Q10" s="59">
        <v>17</v>
      </c>
      <c r="R10" s="75">
        <v>18</v>
      </c>
      <c r="S10" s="59">
        <v>19</v>
      </c>
      <c r="T10" s="75">
        <v>20</v>
      </c>
      <c r="U10" s="59">
        <v>21</v>
      </c>
      <c r="V10" s="107">
        <v>22</v>
      </c>
      <c r="W10" s="106">
        <v>23</v>
      </c>
      <c r="X10" s="107">
        <v>24</v>
      </c>
      <c r="Y10" s="106">
        <v>25</v>
      </c>
      <c r="Z10" s="108">
        <v>26</v>
      </c>
    </row>
    <row r="11" spans="1:26" s="6" customFormat="1" ht="62.25" customHeight="1" x14ac:dyDescent="0.2">
      <c r="A11" s="89" t="s">
        <v>41</v>
      </c>
      <c r="B11" s="90" t="s">
        <v>555</v>
      </c>
      <c r="C11" s="91">
        <v>10600</v>
      </c>
      <c r="D11" s="92" t="s">
        <v>5</v>
      </c>
      <c r="E11" s="93" t="s">
        <v>5</v>
      </c>
      <c r="F11" s="93" t="s">
        <v>5</v>
      </c>
      <c r="G11" s="93" t="s">
        <v>5</v>
      </c>
      <c r="H11" s="93" t="s">
        <v>5</v>
      </c>
      <c r="I11" s="93" t="s">
        <v>5</v>
      </c>
      <c r="J11" s="93" t="s">
        <v>5</v>
      </c>
      <c r="K11" s="93" t="s">
        <v>5</v>
      </c>
      <c r="L11" s="93" t="s">
        <v>5</v>
      </c>
      <c r="M11" s="93" t="s">
        <v>5</v>
      </c>
      <c r="N11" s="93" t="s">
        <v>5</v>
      </c>
      <c r="O11" s="94">
        <f t="shared" ref="O11:Z11" si="0">O12+O40+O53+O65+O86+O90+O97</f>
        <v>1308458.6000000001</v>
      </c>
      <c r="P11" s="94">
        <f t="shared" si="0"/>
        <v>1257490.0000000002</v>
      </c>
      <c r="Q11" s="94">
        <f t="shared" si="0"/>
        <v>1284443</v>
      </c>
      <c r="R11" s="94">
        <f t="shared" si="0"/>
        <v>1109148.0000000002</v>
      </c>
      <c r="S11" s="94">
        <f t="shared" si="0"/>
        <v>1109148.0000000002</v>
      </c>
      <c r="T11" s="94">
        <f t="shared" si="0"/>
        <v>0</v>
      </c>
      <c r="U11" s="94">
        <f t="shared" si="0"/>
        <v>1098862.2000000002</v>
      </c>
      <c r="V11" s="94">
        <f t="shared" si="0"/>
        <v>1098862.2000000002</v>
      </c>
      <c r="W11" s="94">
        <f t="shared" si="0"/>
        <v>0</v>
      </c>
      <c r="X11" s="94">
        <f t="shared" si="0"/>
        <v>1149472.7999999998</v>
      </c>
      <c r="Y11" s="94">
        <f t="shared" si="0"/>
        <v>1149472.7999999998</v>
      </c>
      <c r="Z11" s="109">
        <f t="shared" si="0"/>
        <v>0</v>
      </c>
    </row>
    <row r="12" spans="1:26" s="6" customFormat="1" ht="76.5" x14ac:dyDescent="0.2">
      <c r="A12" s="8" t="s">
        <v>42</v>
      </c>
      <c r="B12" s="1" t="s">
        <v>556</v>
      </c>
      <c r="C12" s="13">
        <v>10601</v>
      </c>
      <c r="D12" s="53" t="s">
        <v>5</v>
      </c>
      <c r="E12" s="5" t="s">
        <v>5</v>
      </c>
      <c r="F12" s="5" t="s">
        <v>5</v>
      </c>
      <c r="G12" s="5" t="s">
        <v>5</v>
      </c>
      <c r="H12" s="5" t="s">
        <v>5</v>
      </c>
      <c r="I12" s="5" t="s">
        <v>5</v>
      </c>
      <c r="J12" s="5" t="s">
        <v>5</v>
      </c>
      <c r="K12" s="5" t="s">
        <v>5</v>
      </c>
      <c r="L12" s="5" t="s">
        <v>5</v>
      </c>
      <c r="M12" s="5" t="s">
        <v>5</v>
      </c>
      <c r="N12" s="5" t="s">
        <v>5</v>
      </c>
      <c r="O12" s="3">
        <f t="shared" ref="O12:Z12" si="1">SUM(O13:O39)</f>
        <v>731461.10000000009</v>
      </c>
      <c r="P12" s="3">
        <f t="shared" si="1"/>
        <v>689382.50000000012</v>
      </c>
      <c r="Q12" s="3">
        <f t="shared" si="1"/>
        <v>630202.40000000014</v>
      </c>
      <c r="R12" s="3">
        <f t="shared" si="1"/>
        <v>517546.3000000001</v>
      </c>
      <c r="S12" s="3">
        <f t="shared" si="1"/>
        <v>517546.3000000001</v>
      </c>
      <c r="T12" s="3">
        <f t="shared" si="1"/>
        <v>0</v>
      </c>
      <c r="U12" s="3">
        <f t="shared" si="1"/>
        <v>499774.19999999995</v>
      </c>
      <c r="V12" s="3">
        <f t="shared" si="1"/>
        <v>499774.19999999995</v>
      </c>
      <c r="W12" s="3">
        <f t="shared" si="1"/>
        <v>0</v>
      </c>
      <c r="X12" s="3">
        <f t="shared" si="1"/>
        <v>513717.10000000003</v>
      </c>
      <c r="Y12" s="3">
        <f t="shared" si="1"/>
        <v>513717.10000000003</v>
      </c>
      <c r="Z12" s="110">
        <f t="shared" si="1"/>
        <v>0</v>
      </c>
    </row>
    <row r="13" spans="1:26" s="6" customFormat="1" ht="136.5" customHeight="1" x14ac:dyDescent="0.2">
      <c r="A13" s="9" t="s">
        <v>43</v>
      </c>
      <c r="B13" s="14" t="s">
        <v>557</v>
      </c>
      <c r="C13" s="15">
        <v>10602</v>
      </c>
      <c r="D13" s="21" t="s">
        <v>141</v>
      </c>
      <c r="E13" s="21" t="s">
        <v>363</v>
      </c>
      <c r="F13" s="21" t="s">
        <v>142</v>
      </c>
      <c r="G13" s="19" t="s">
        <v>143</v>
      </c>
      <c r="H13" s="21" t="s">
        <v>144</v>
      </c>
      <c r="I13" s="21" t="s">
        <v>145</v>
      </c>
      <c r="J13" s="21" t="s">
        <v>442</v>
      </c>
      <c r="K13" s="21" t="s">
        <v>443</v>
      </c>
      <c r="L13" s="21" t="s">
        <v>444</v>
      </c>
      <c r="M13" s="2" t="s">
        <v>91</v>
      </c>
      <c r="N13" s="2" t="s">
        <v>92</v>
      </c>
      <c r="O13" s="17">
        <v>13990.4</v>
      </c>
      <c r="P13" s="17">
        <v>13970.9</v>
      </c>
      <c r="Q13" s="17">
        <f>14995.8-691.7</f>
        <v>14304.099999999999</v>
      </c>
      <c r="R13" s="111">
        <v>14794.7</v>
      </c>
      <c r="S13" s="111">
        <f>R13</f>
        <v>14794.7</v>
      </c>
      <c r="T13" s="111"/>
      <c r="U13" s="111">
        <v>14076.7</v>
      </c>
      <c r="V13" s="111">
        <f>U13</f>
        <v>14076.7</v>
      </c>
      <c r="W13" s="111"/>
      <c r="X13" s="111">
        <v>14435.6</v>
      </c>
      <c r="Y13" s="111">
        <f>X13</f>
        <v>14435.6</v>
      </c>
      <c r="Z13" s="112"/>
    </row>
    <row r="14" spans="1:26" s="6" customFormat="1" ht="276" customHeight="1" x14ac:dyDescent="0.2">
      <c r="A14" s="10" t="s">
        <v>44</v>
      </c>
      <c r="B14" s="14" t="s">
        <v>558</v>
      </c>
      <c r="C14" s="16">
        <v>10604</v>
      </c>
      <c r="D14" s="19" t="s">
        <v>146</v>
      </c>
      <c r="E14" s="20" t="s">
        <v>147</v>
      </c>
      <c r="F14" s="20" t="s">
        <v>148</v>
      </c>
      <c r="G14" s="21" t="s">
        <v>618</v>
      </c>
      <c r="H14" s="20" t="s">
        <v>617</v>
      </c>
      <c r="I14" s="20" t="s">
        <v>454</v>
      </c>
      <c r="J14" s="19" t="s">
        <v>516</v>
      </c>
      <c r="K14" s="20" t="s">
        <v>515</v>
      </c>
      <c r="L14" s="20" t="s">
        <v>517</v>
      </c>
      <c r="M14" s="18" t="s">
        <v>450</v>
      </c>
      <c r="N14" s="18" t="s">
        <v>451</v>
      </c>
      <c r="O14" s="11">
        <v>39518.1</v>
      </c>
      <c r="P14" s="11">
        <v>38542.400000000001</v>
      </c>
      <c r="Q14" s="17">
        <f>3496.5-514.6</f>
        <v>2981.9</v>
      </c>
      <c r="R14" s="17">
        <f>1891.4</f>
        <v>1891.4</v>
      </c>
      <c r="S14" s="17">
        <f>R14</f>
        <v>1891.4</v>
      </c>
      <c r="T14" s="17"/>
      <c r="U14" s="17">
        <f>1891.4</f>
        <v>1891.4</v>
      </c>
      <c r="V14" s="17">
        <f>U14</f>
        <v>1891.4</v>
      </c>
      <c r="W14" s="11"/>
      <c r="X14" s="11">
        <f>1891.4</f>
        <v>1891.4</v>
      </c>
      <c r="Y14" s="11">
        <f>X14</f>
        <v>1891.4</v>
      </c>
      <c r="Z14" s="113"/>
    </row>
    <row r="15" spans="1:26" s="6" customFormat="1" ht="251.25" customHeight="1" x14ac:dyDescent="0.2">
      <c r="A15" s="10" t="s">
        <v>76</v>
      </c>
      <c r="B15" s="14" t="s">
        <v>559</v>
      </c>
      <c r="C15" s="16">
        <v>10605</v>
      </c>
      <c r="D15" s="19" t="s">
        <v>150</v>
      </c>
      <c r="E15" s="20" t="s">
        <v>151</v>
      </c>
      <c r="F15" s="20" t="s">
        <v>152</v>
      </c>
      <c r="G15" s="19" t="s">
        <v>488</v>
      </c>
      <c r="H15" s="20" t="s">
        <v>364</v>
      </c>
      <c r="I15" s="20" t="s">
        <v>365</v>
      </c>
      <c r="J15" s="19" t="s">
        <v>518</v>
      </c>
      <c r="K15" s="20" t="s">
        <v>519</v>
      </c>
      <c r="L15" s="20" t="s">
        <v>520</v>
      </c>
      <c r="M15" s="18" t="s">
        <v>108</v>
      </c>
      <c r="N15" s="18" t="s">
        <v>109</v>
      </c>
      <c r="O15" s="11">
        <v>36710.199999999997</v>
      </c>
      <c r="P15" s="11">
        <v>32998.9</v>
      </c>
      <c r="Q15" s="17">
        <v>32003.8</v>
      </c>
      <c r="R15" s="17">
        <v>23394</v>
      </c>
      <c r="S15" s="17">
        <f>R15</f>
        <v>23394</v>
      </c>
      <c r="T15" s="17"/>
      <c r="U15" s="17">
        <f>48.4+2238.5+14625</f>
        <v>16911.900000000001</v>
      </c>
      <c r="V15" s="17">
        <f>U15</f>
        <v>16911.900000000001</v>
      </c>
      <c r="W15" s="11"/>
      <c r="X15" s="11">
        <f>48.4+2238.5+14625</f>
        <v>16911.900000000001</v>
      </c>
      <c r="Y15" s="11">
        <f>X15</f>
        <v>16911.900000000001</v>
      </c>
      <c r="Z15" s="113"/>
    </row>
    <row r="16" spans="1:26" s="6" customFormat="1" ht="242.25" x14ac:dyDescent="0.2">
      <c r="A16" s="10" t="s">
        <v>77</v>
      </c>
      <c r="B16" s="14" t="s">
        <v>560</v>
      </c>
      <c r="C16" s="16">
        <v>10607</v>
      </c>
      <c r="D16" s="19" t="s">
        <v>153</v>
      </c>
      <c r="E16" s="20" t="s">
        <v>154</v>
      </c>
      <c r="F16" s="20" t="s">
        <v>155</v>
      </c>
      <c r="G16" s="21" t="s">
        <v>156</v>
      </c>
      <c r="H16" s="20" t="s">
        <v>157</v>
      </c>
      <c r="I16" s="20" t="s">
        <v>158</v>
      </c>
      <c r="J16" s="21" t="s">
        <v>362</v>
      </c>
      <c r="K16" s="20" t="s">
        <v>360</v>
      </c>
      <c r="L16" s="20" t="s">
        <v>361</v>
      </c>
      <c r="M16" s="18" t="s">
        <v>94</v>
      </c>
      <c r="N16" s="18" t="s">
        <v>115</v>
      </c>
      <c r="O16" s="11">
        <v>50188.9</v>
      </c>
      <c r="P16" s="11">
        <v>46019.9</v>
      </c>
      <c r="Q16" s="17">
        <v>46226</v>
      </c>
      <c r="R16" s="17">
        <v>24762.9</v>
      </c>
      <c r="S16" s="17">
        <v>24762.9</v>
      </c>
      <c r="T16" s="17"/>
      <c r="U16" s="17">
        <v>33059.699999999997</v>
      </c>
      <c r="V16" s="17">
        <v>33059.699999999997</v>
      </c>
      <c r="W16" s="11"/>
      <c r="X16" s="11">
        <v>34377.300000000003</v>
      </c>
      <c r="Y16" s="11">
        <v>34377.300000000003</v>
      </c>
      <c r="Z16" s="113"/>
    </row>
    <row r="17" spans="1:26" s="6" customFormat="1" ht="287.25" customHeight="1" x14ac:dyDescent="0.2">
      <c r="A17" s="10" t="s">
        <v>78</v>
      </c>
      <c r="B17" s="14" t="s">
        <v>561</v>
      </c>
      <c r="C17" s="16">
        <v>10608</v>
      </c>
      <c r="D17" s="19" t="s">
        <v>489</v>
      </c>
      <c r="E17" s="20" t="s">
        <v>161</v>
      </c>
      <c r="F17" s="20" t="s">
        <v>490</v>
      </c>
      <c r="G17" s="19" t="s">
        <v>162</v>
      </c>
      <c r="H17" s="20" t="s">
        <v>163</v>
      </c>
      <c r="I17" s="20" t="s">
        <v>164</v>
      </c>
      <c r="J17" s="19" t="s">
        <v>521</v>
      </c>
      <c r="K17" s="20" t="s">
        <v>522</v>
      </c>
      <c r="L17" s="20" t="s">
        <v>523</v>
      </c>
      <c r="M17" s="18" t="s">
        <v>105</v>
      </c>
      <c r="N17" s="18" t="s">
        <v>106</v>
      </c>
      <c r="O17" s="11">
        <v>14153.3</v>
      </c>
      <c r="P17" s="11">
        <v>14141.1</v>
      </c>
      <c r="Q17" s="17">
        <v>7924.6</v>
      </c>
      <c r="R17" s="17">
        <f>10.7+1046</f>
        <v>1056.7</v>
      </c>
      <c r="S17" s="17">
        <f>R17</f>
        <v>1056.7</v>
      </c>
      <c r="T17" s="17"/>
      <c r="U17" s="17">
        <f>11.2+1046</f>
        <v>1057.2</v>
      </c>
      <c r="V17" s="17">
        <f>U17</f>
        <v>1057.2</v>
      </c>
      <c r="W17" s="11"/>
      <c r="X17" s="11">
        <f>11.8+1046</f>
        <v>1057.8</v>
      </c>
      <c r="Y17" s="11">
        <f>X17</f>
        <v>1057.8</v>
      </c>
      <c r="Z17" s="113"/>
    </row>
    <row r="18" spans="1:26" s="6" customFormat="1" ht="64.5" customHeight="1" x14ac:dyDescent="0.2">
      <c r="A18" s="10" t="s">
        <v>79</v>
      </c>
      <c r="B18" s="14" t="s">
        <v>562</v>
      </c>
      <c r="C18" s="16">
        <v>10611</v>
      </c>
      <c r="D18" s="21" t="s">
        <v>166</v>
      </c>
      <c r="E18" s="20" t="s">
        <v>167</v>
      </c>
      <c r="F18" s="20" t="s">
        <v>168</v>
      </c>
      <c r="G18" s="21"/>
      <c r="H18" s="20"/>
      <c r="I18" s="20"/>
      <c r="J18" s="21" t="s">
        <v>169</v>
      </c>
      <c r="K18" s="20" t="s">
        <v>159</v>
      </c>
      <c r="L18" s="20" t="s">
        <v>160</v>
      </c>
      <c r="M18" s="12" t="s">
        <v>94</v>
      </c>
      <c r="N18" s="12" t="s">
        <v>97</v>
      </c>
      <c r="O18" s="11">
        <v>5148</v>
      </c>
      <c r="P18" s="11">
        <v>4994.5</v>
      </c>
      <c r="Q18" s="17">
        <v>5148</v>
      </c>
      <c r="R18" s="17">
        <v>8000</v>
      </c>
      <c r="S18" s="17">
        <v>8000</v>
      </c>
      <c r="T18" s="17"/>
      <c r="U18" s="17">
        <v>8000</v>
      </c>
      <c r="V18" s="17">
        <v>8000</v>
      </c>
      <c r="W18" s="11"/>
      <c r="X18" s="11">
        <v>8000</v>
      </c>
      <c r="Y18" s="11">
        <v>8000</v>
      </c>
      <c r="Z18" s="113"/>
    </row>
    <row r="19" spans="1:26" s="6" customFormat="1" ht="51" x14ac:dyDescent="0.2">
      <c r="A19" s="10" t="s">
        <v>80</v>
      </c>
      <c r="B19" s="22" t="s">
        <v>563</v>
      </c>
      <c r="C19" s="16">
        <v>10617</v>
      </c>
      <c r="D19" s="21" t="s">
        <v>166</v>
      </c>
      <c r="E19" s="20" t="s">
        <v>616</v>
      </c>
      <c r="F19" s="20" t="s">
        <v>168</v>
      </c>
      <c r="G19" s="21"/>
      <c r="H19" s="20"/>
      <c r="I19" s="20"/>
      <c r="J19" s="19" t="s">
        <v>455</v>
      </c>
      <c r="K19" s="20" t="s">
        <v>457</v>
      </c>
      <c r="L19" s="20" t="s">
        <v>456</v>
      </c>
      <c r="M19" s="12" t="s">
        <v>96</v>
      </c>
      <c r="N19" s="12" t="s">
        <v>104</v>
      </c>
      <c r="O19" s="11"/>
      <c r="P19" s="11"/>
      <c r="Q19" s="17">
        <v>2825.7</v>
      </c>
      <c r="R19" s="17"/>
      <c r="S19" s="17"/>
      <c r="T19" s="17"/>
      <c r="U19" s="17"/>
      <c r="V19" s="17"/>
      <c r="W19" s="11"/>
      <c r="X19" s="11"/>
      <c r="Y19" s="11"/>
      <c r="Z19" s="113"/>
    </row>
    <row r="20" spans="1:26" s="6" customFormat="1" ht="64.5" customHeight="1" x14ac:dyDescent="0.2">
      <c r="A20" s="10" t="s">
        <v>445</v>
      </c>
      <c r="B20" s="14" t="s">
        <v>564</v>
      </c>
      <c r="C20" s="16">
        <v>10620</v>
      </c>
      <c r="D20" s="21" t="s">
        <v>166</v>
      </c>
      <c r="E20" s="20" t="s">
        <v>423</v>
      </c>
      <c r="F20" s="20" t="s">
        <v>168</v>
      </c>
      <c r="G20" s="21" t="s">
        <v>268</v>
      </c>
      <c r="H20" s="20" t="s">
        <v>157</v>
      </c>
      <c r="I20" s="20" t="s">
        <v>269</v>
      </c>
      <c r="J20" s="19" t="s">
        <v>270</v>
      </c>
      <c r="K20" s="20" t="s">
        <v>159</v>
      </c>
      <c r="L20" s="20" t="s">
        <v>160</v>
      </c>
      <c r="M20" s="18" t="s">
        <v>96</v>
      </c>
      <c r="N20" s="18" t="s">
        <v>104</v>
      </c>
      <c r="O20" s="11">
        <v>4715.8999999999996</v>
      </c>
      <c r="P20" s="11">
        <v>4701.6000000000004</v>
      </c>
      <c r="Q20" s="17">
        <v>2184.9</v>
      </c>
      <c r="R20" s="17">
        <v>931.5</v>
      </c>
      <c r="S20" s="17">
        <v>931.5</v>
      </c>
      <c r="T20" s="17"/>
      <c r="U20" s="17"/>
      <c r="V20" s="17"/>
      <c r="W20" s="11"/>
      <c r="X20" s="11"/>
      <c r="Y20" s="11"/>
      <c r="Z20" s="113"/>
    </row>
    <row r="21" spans="1:26" s="6" customFormat="1" ht="75.75" customHeight="1" x14ac:dyDescent="0.2">
      <c r="A21" s="10" t="s">
        <v>319</v>
      </c>
      <c r="B21" s="14" t="s">
        <v>565</v>
      </c>
      <c r="C21" s="16">
        <v>10621</v>
      </c>
      <c r="D21" s="21" t="s">
        <v>170</v>
      </c>
      <c r="E21" s="20" t="s">
        <v>171</v>
      </c>
      <c r="F21" s="20" t="s">
        <v>172</v>
      </c>
      <c r="G21" s="21" t="s">
        <v>173</v>
      </c>
      <c r="H21" s="20" t="s">
        <v>174</v>
      </c>
      <c r="I21" s="20" t="s">
        <v>175</v>
      </c>
      <c r="J21" s="21" t="s">
        <v>176</v>
      </c>
      <c r="K21" s="20" t="s">
        <v>159</v>
      </c>
      <c r="L21" s="20" t="s">
        <v>160</v>
      </c>
      <c r="M21" s="12" t="s">
        <v>107</v>
      </c>
      <c r="N21" s="12" t="s">
        <v>96</v>
      </c>
      <c r="O21" s="11">
        <v>87.7</v>
      </c>
      <c r="P21" s="11">
        <v>84.5</v>
      </c>
      <c r="Q21" s="17">
        <v>3455.1</v>
      </c>
      <c r="R21" s="17">
        <v>685</v>
      </c>
      <c r="S21" s="17">
        <v>685</v>
      </c>
      <c r="T21" s="17"/>
      <c r="U21" s="17"/>
      <c r="V21" s="17"/>
      <c r="W21" s="11"/>
      <c r="X21" s="11"/>
      <c r="Y21" s="11"/>
      <c r="Z21" s="113"/>
    </row>
    <row r="22" spans="1:26" s="6" customFormat="1" ht="175.5" customHeight="1" x14ac:dyDescent="0.2">
      <c r="A22" s="10" t="s">
        <v>320</v>
      </c>
      <c r="B22" s="14" t="s">
        <v>566</v>
      </c>
      <c r="C22" s="16">
        <v>10622</v>
      </c>
      <c r="D22" s="19" t="s">
        <v>177</v>
      </c>
      <c r="E22" s="20" t="s">
        <v>178</v>
      </c>
      <c r="F22" s="20" t="s">
        <v>179</v>
      </c>
      <c r="G22" s="21" t="s">
        <v>180</v>
      </c>
      <c r="H22" s="20" t="s">
        <v>159</v>
      </c>
      <c r="I22" s="20" t="s">
        <v>181</v>
      </c>
      <c r="J22" s="21" t="s">
        <v>524</v>
      </c>
      <c r="K22" s="20" t="s">
        <v>458</v>
      </c>
      <c r="L22" s="20" t="s">
        <v>525</v>
      </c>
      <c r="M22" s="12" t="s">
        <v>95</v>
      </c>
      <c r="N22" s="12" t="s">
        <v>93</v>
      </c>
      <c r="O22" s="11">
        <v>59712.2</v>
      </c>
      <c r="P22" s="11">
        <v>59400.6</v>
      </c>
      <c r="Q22" s="17">
        <v>62046.6</v>
      </c>
      <c r="R22" s="17">
        <v>57392</v>
      </c>
      <c r="S22" s="17">
        <v>57392</v>
      </c>
      <c r="T22" s="17"/>
      <c r="U22" s="17">
        <v>67679.399999999994</v>
      </c>
      <c r="V22" s="17">
        <v>67679.399999999994</v>
      </c>
      <c r="W22" s="11"/>
      <c r="X22" s="11">
        <v>69386.3</v>
      </c>
      <c r="Y22" s="11">
        <v>69386.3</v>
      </c>
      <c r="Z22" s="113"/>
    </row>
    <row r="23" spans="1:26" s="6" customFormat="1" ht="288.75" customHeight="1" x14ac:dyDescent="0.2">
      <c r="A23" s="10" t="s">
        <v>321</v>
      </c>
      <c r="B23" s="14" t="s">
        <v>81</v>
      </c>
      <c r="C23" s="16">
        <v>10623</v>
      </c>
      <c r="D23" s="19" t="s">
        <v>182</v>
      </c>
      <c r="E23" s="20" t="s">
        <v>183</v>
      </c>
      <c r="F23" s="20" t="s">
        <v>184</v>
      </c>
      <c r="G23" s="19" t="s">
        <v>368</v>
      </c>
      <c r="H23" s="20" t="s">
        <v>366</v>
      </c>
      <c r="I23" s="20" t="s">
        <v>367</v>
      </c>
      <c r="J23" s="19" t="s">
        <v>527</v>
      </c>
      <c r="K23" s="20" t="s">
        <v>526</v>
      </c>
      <c r="L23" s="20" t="s">
        <v>528</v>
      </c>
      <c r="M23" s="18" t="s">
        <v>119</v>
      </c>
      <c r="N23" s="18" t="s">
        <v>120</v>
      </c>
      <c r="O23" s="11">
        <v>21790.6</v>
      </c>
      <c r="P23" s="11">
        <v>20814.599999999999</v>
      </c>
      <c r="Q23" s="17">
        <v>21134.6</v>
      </c>
      <c r="R23" s="17">
        <v>24517.599999999999</v>
      </c>
      <c r="S23" s="17">
        <v>24517.599999999999</v>
      </c>
      <c r="T23" s="17"/>
      <c r="U23" s="17">
        <v>22820.2</v>
      </c>
      <c r="V23" s="17">
        <v>22820.2</v>
      </c>
      <c r="W23" s="11"/>
      <c r="X23" s="11">
        <v>23520.6</v>
      </c>
      <c r="Y23" s="11">
        <v>23520.6</v>
      </c>
      <c r="Z23" s="113"/>
    </row>
    <row r="24" spans="1:26" s="6" customFormat="1" ht="288.75" customHeight="1" x14ac:dyDescent="0.2">
      <c r="A24" s="10" t="s">
        <v>322</v>
      </c>
      <c r="B24" s="14" t="s">
        <v>567</v>
      </c>
      <c r="C24" s="16">
        <v>10624</v>
      </c>
      <c r="D24" s="19" t="s">
        <v>182</v>
      </c>
      <c r="E24" s="20" t="s">
        <v>183</v>
      </c>
      <c r="F24" s="20" t="s">
        <v>184</v>
      </c>
      <c r="G24" s="19" t="s">
        <v>369</v>
      </c>
      <c r="H24" s="20" t="s">
        <v>370</v>
      </c>
      <c r="I24" s="20" t="s">
        <v>367</v>
      </c>
      <c r="J24" s="19" t="s">
        <v>527</v>
      </c>
      <c r="K24" s="20" t="s">
        <v>526</v>
      </c>
      <c r="L24" s="20" t="s">
        <v>528</v>
      </c>
      <c r="M24" s="18" t="s">
        <v>121</v>
      </c>
      <c r="N24" s="18" t="s">
        <v>122</v>
      </c>
      <c r="O24" s="11">
        <v>131558.9</v>
      </c>
      <c r="P24" s="11">
        <v>106509</v>
      </c>
      <c r="Q24" s="17">
        <v>115089.3</v>
      </c>
      <c r="R24" s="17">
        <v>53624.6</v>
      </c>
      <c r="S24" s="17">
        <v>53624.6</v>
      </c>
      <c r="T24" s="17"/>
      <c r="U24" s="17">
        <v>52542.7</v>
      </c>
      <c r="V24" s="17">
        <v>52542.7</v>
      </c>
      <c r="W24" s="11"/>
      <c r="X24" s="11">
        <v>53979.8</v>
      </c>
      <c r="Y24" s="11">
        <v>53979.8</v>
      </c>
      <c r="Z24" s="113"/>
    </row>
    <row r="25" spans="1:26" s="6" customFormat="1" ht="227.25" customHeight="1" x14ac:dyDescent="0.2">
      <c r="A25" s="10" t="s">
        <v>323</v>
      </c>
      <c r="B25" s="14" t="s">
        <v>568</v>
      </c>
      <c r="C25" s="16">
        <v>10625</v>
      </c>
      <c r="D25" s="19" t="s">
        <v>187</v>
      </c>
      <c r="E25" s="20" t="s">
        <v>188</v>
      </c>
      <c r="F25" s="20" t="s">
        <v>189</v>
      </c>
      <c r="G25" s="19" t="s">
        <v>190</v>
      </c>
      <c r="H25" s="20" t="s">
        <v>186</v>
      </c>
      <c r="I25" s="20" t="s">
        <v>191</v>
      </c>
      <c r="J25" s="19" t="s">
        <v>459</v>
      </c>
      <c r="K25" s="20" t="s">
        <v>460</v>
      </c>
      <c r="L25" s="20" t="s">
        <v>461</v>
      </c>
      <c r="M25" s="18" t="s">
        <v>614</v>
      </c>
      <c r="N25" s="18" t="s">
        <v>615</v>
      </c>
      <c r="O25" s="11">
        <v>64737</v>
      </c>
      <c r="P25" s="11">
        <v>63907.9</v>
      </c>
      <c r="Q25" s="17">
        <v>57938.9</v>
      </c>
      <c r="R25" s="17">
        <f>48307.8+17347.5</f>
        <v>65655.3</v>
      </c>
      <c r="S25" s="17">
        <f>R25</f>
        <v>65655.3</v>
      </c>
      <c r="T25" s="17"/>
      <c r="U25" s="17">
        <f>43754.6+16546.3</f>
        <v>60300.899999999994</v>
      </c>
      <c r="V25" s="17">
        <f>U25</f>
        <v>60300.899999999994</v>
      </c>
      <c r="W25" s="11"/>
      <c r="X25" s="11">
        <f>44192.1+16979.8</f>
        <v>61171.899999999994</v>
      </c>
      <c r="Y25" s="11">
        <f>X25</f>
        <v>61171.899999999994</v>
      </c>
      <c r="Z25" s="113"/>
    </row>
    <row r="26" spans="1:26" s="6" customFormat="1" ht="275.25" customHeight="1" x14ac:dyDescent="0.2">
      <c r="A26" s="10" t="s">
        <v>324</v>
      </c>
      <c r="B26" s="14" t="s">
        <v>82</v>
      </c>
      <c r="C26" s="16">
        <v>10626</v>
      </c>
      <c r="D26" s="19" t="s">
        <v>182</v>
      </c>
      <c r="E26" s="20" t="s">
        <v>183</v>
      </c>
      <c r="F26" s="20" t="s">
        <v>184</v>
      </c>
      <c r="G26" s="19" t="s">
        <v>371</v>
      </c>
      <c r="H26" s="20" t="s">
        <v>372</v>
      </c>
      <c r="I26" s="20" t="s">
        <v>373</v>
      </c>
      <c r="J26" s="19" t="s">
        <v>192</v>
      </c>
      <c r="K26" s="20" t="s">
        <v>185</v>
      </c>
      <c r="L26" s="20" t="s">
        <v>193</v>
      </c>
      <c r="M26" s="18" t="s">
        <v>123</v>
      </c>
      <c r="N26" s="18" t="s">
        <v>124</v>
      </c>
      <c r="O26" s="11">
        <v>6575.4</v>
      </c>
      <c r="P26" s="11">
        <v>6575.4</v>
      </c>
      <c r="Q26" s="17">
        <v>8445.7000000000007</v>
      </c>
      <c r="R26" s="17">
        <v>7648</v>
      </c>
      <c r="S26" s="17">
        <f>R26</f>
        <v>7648</v>
      </c>
      <c r="T26" s="17"/>
      <c r="U26" s="17">
        <v>7350.6</v>
      </c>
      <c r="V26" s="17">
        <f>U26</f>
        <v>7350.6</v>
      </c>
      <c r="W26" s="11"/>
      <c r="X26" s="11">
        <v>7460.5</v>
      </c>
      <c r="Y26" s="11">
        <f>X26</f>
        <v>7460.5</v>
      </c>
      <c r="Z26" s="113"/>
    </row>
    <row r="27" spans="1:26" s="6" customFormat="1" ht="360" customHeight="1" x14ac:dyDescent="0.2">
      <c r="A27" s="10" t="s">
        <v>325</v>
      </c>
      <c r="B27" s="14" t="s">
        <v>569</v>
      </c>
      <c r="C27" s="16">
        <v>10627</v>
      </c>
      <c r="D27" s="19" t="s">
        <v>194</v>
      </c>
      <c r="E27" s="20" t="s">
        <v>195</v>
      </c>
      <c r="F27" s="20" t="s">
        <v>196</v>
      </c>
      <c r="G27" s="21"/>
      <c r="H27" s="20"/>
      <c r="I27" s="20"/>
      <c r="J27" s="19" t="s">
        <v>374</v>
      </c>
      <c r="K27" s="20" t="s">
        <v>185</v>
      </c>
      <c r="L27" s="20" t="s">
        <v>197</v>
      </c>
      <c r="M27" s="18" t="s">
        <v>95</v>
      </c>
      <c r="N27" s="18" t="s">
        <v>115</v>
      </c>
      <c r="O27" s="11">
        <v>53674.1</v>
      </c>
      <c r="P27" s="11">
        <v>53633.5</v>
      </c>
      <c r="Q27" s="17">
        <v>62845.4</v>
      </c>
      <c r="R27" s="17">
        <v>68776.800000000003</v>
      </c>
      <c r="S27" s="17">
        <f>R27</f>
        <v>68776.800000000003</v>
      </c>
      <c r="T27" s="17"/>
      <c r="U27" s="17">
        <v>65372.800000000003</v>
      </c>
      <c r="V27" s="17">
        <f>U27</f>
        <v>65372.800000000003</v>
      </c>
      <c r="W27" s="11"/>
      <c r="X27" s="11">
        <v>67074.7</v>
      </c>
      <c r="Y27" s="11">
        <f>X27</f>
        <v>67074.7</v>
      </c>
      <c r="Z27" s="113"/>
    </row>
    <row r="28" spans="1:26" s="6" customFormat="1" ht="150.75" customHeight="1" x14ac:dyDescent="0.2">
      <c r="A28" s="10" t="s">
        <v>326</v>
      </c>
      <c r="B28" s="14" t="s">
        <v>570</v>
      </c>
      <c r="C28" s="16">
        <v>10630</v>
      </c>
      <c r="D28" s="19" t="s">
        <v>198</v>
      </c>
      <c r="E28" s="20" t="s">
        <v>199</v>
      </c>
      <c r="F28" s="20" t="s">
        <v>200</v>
      </c>
      <c r="G28" s="21" t="s">
        <v>201</v>
      </c>
      <c r="H28" s="20" t="s">
        <v>157</v>
      </c>
      <c r="I28" s="20" t="s">
        <v>202</v>
      </c>
      <c r="J28" s="21" t="s">
        <v>203</v>
      </c>
      <c r="K28" s="20" t="s">
        <v>159</v>
      </c>
      <c r="L28" s="20" t="s">
        <v>160</v>
      </c>
      <c r="M28" s="12" t="s">
        <v>97</v>
      </c>
      <c r="N28" s="12" t="s">
        <v>93</v>
      </c>
      <c r="O28" s="11">
        <v>28038.400000000001</v>
      </c>
      <c r="P28" s="11">
        <v>28038.400000000001</v>
      </c>
      <c r="Q28" s="17">
        <v>24107.8</v>
      </c>
      <c r="R28" s="17">
        <v>25190.7</v>
      </c>
      <c r="S28" s="17">
        <v>25190.7</v>
      </c>
      <c r="T28" s="17"/>
      <c r="U28" s="17">
        <v>23916.2</v>
      </c>
      <c r="V28" s="17">
        <v>23916.2</v>
      </c>
      <c r="W28" s="11"/>
      <c r="X28" s="11">
        <v>24506.7</v>
      </c>
      <c r="Y28" s="11">
        <v>24506.7</v>
      </c>
      <c r="Z28" s="113"/>
    </row>
    <row r="29" spans="1:26" s="6" customFormat="1" ht="126.75" customHeight="1" x14ac:dyDescent="0.2">
      <c r="A29" s="10" t="s">
        <v>327</v>
      </c>
      <c r="B29" s="14" t="s">
        <v>571</v>
      </c>
      <c r="C29" s="16">
        <v>10631</v>
      </c>
      <c r="D29" s="19" t="s">
        <v>204</v>
      </c>
      <c r="E29" s="20" t="s">
        <v>205</v>
      </c>
      <c r="F29" s="20" t="s">
        <v>206</v>
      </c>
      <c r="G29" s="21" t="s">
        <v>207</v>
      </c>
      <c r="H29" s="20" t="s">
        <v>159</v>
      </c>
      <c r="I29" s="20" t="s">
        <v>208</v>
      </c>
      <c r="J29" s="19" t="s">
        <v>529</v>
      </c>
      <c r="K29" s="20" t="s">
        <v>370</v>
      </c>
      <c r="L29" s="20" t="s">
        <v>530</v>
      </c>
      <c r="M29" s="12" t="s">
        <v>97</v>
      </c>
      <c r="N29" s="12" t="s">
        <v>93</v>
      </c>
      <c r="O29" s="11">
        <v>63815.8</v>
      </c>
      <c r="P29" s="11">
        <v>63815.8</v>
      </c>
      <c r="Q29" s="17">
        <v>53868.6</v>
      </c>
      <c r="R29" s="17">
        <v>55703.9</v>
      </c>
      <c r="S29" s="17">
        <v>55703.9</v>
      </c>
      <c r="T29" s="17"/>
      <c r="U29" s="17">
        <v>51412.5</v>
      </c>
      <c r="V29" s="17">
        <v>51412.5</v>
      </c>
      <c r="W29" s="11"/>
      <c r="X29" s="11">
        <v>52539</v>
      </c>
      <c r="Y29" s="11">
        <v>52539</v>
      </c>
      <c r="Z29" s="113"/>
    </row>
    <row r="30" spans="1:26" s="6" customFormat="1" ht="88.5" customHeight="1" x14ac:dyDescent="0.2">
      <c r="A30" s="10" t="s">
        <v>477</v>
      </c>
      <c r="B30" s="14" t="s">
        <v>572</v>
      </c>
      <c r="C30" s="16">
        <v>10634</v>
      </c>
      <c r="D30" s="19" t="s">
        <v>462</v>
      </c>
      <c r="E30" s="20" t="s">
        <v>463</v>
      </c>
      <c r="F30" s="20" t="s">
        <v>464</v>
      </c>
      <c r="G30" s="21" t="s">
        <v>209</v>
      </c>
      <c r="H30" s="20" t="s">
        <v>159</v>
      </c>
      <c r="I30" s="20" t="s">
        <v>210</v>
      </c>
      <c r="J30" s="21" t="s">
        <v>211</v>
      </c>
      <c r="K30" s="20" t="s">
        <v>159</v>
      </c>
      <c r="L30" s="20" t="s">
        <v>160</v>
      </c>
      <c r="M30" s="18" t="s">
        <v>98</v>
      </c>
      <c r="N30" s="18" t="s">
        <v>99</v>
      </c>
      <c r="O30" s="11">
        <v>79336.5</v>
      </c>
      <c r="P30" s="11">
        <v>79336.5</v>
      </c>
      <c r="Q30" s="17">
        <v>50620.3</v>
      </c>
      <c r="R30" s="17">
        <v>41656.9</v>
      </c>
      <c r="S30" s="17">
        <v>41656.9</v>
      </c>
      <c r="T30" s="17"/>
      <c r="U30" s="17">
        <v>37186.400000000001</v>
      </c>
      <c r="V30" s="17">
        <v>37186.400000000001</v>
      </c>
      <c r="W30" s="11"/>
      <c r="X30" s="11">
        <v>38825.199999999997</v>
      </c>
      <c r="Y30" s="11">
        <v>38825.199999999997</v>
      </c>
      <c r="Z30" s="113"/>
    </row>
    <row r="31" spans="1:26" s="6" customFormat="1" ht="90.75" customHeight="1" x14ac:dyDescent="0.2">
      <c r="A31" s="10" t="s">
        <v>328</v>
      </c>
      <c r="B31" s="14" t="s">
        <v>573</v>
      </c>
      <c r="C31" s="16">
        <v>10635</v>
      </c>
      <c r="D31" s="19" t="s">
        <v>462</v>
      </c>
      <c r="E31" s="20" t="s">
        <v>463</v>
      </c>
      <c r="F31" s="20" t="s">
        <v>464</v>
      </c>
      <c r="G31" s="21" t="s">
        <v>209</v>
      </c>
      <c r="H31" s="20" t="s">
        <v>159</v>
      </c>
      <c r="I31" s="20" t="s">
        <v>210</v>
      </c>
      <c r="J31" s="21" t="s">
        <v>211</v>
      </c>
      <c r="K31" s="20" t="s">
        <v>159</v>
      </c>
      <c r="L31" s="20" t="s">
        <v>160</v>
      </c>
      <c r="M31" s="18" t="s">
        <v>98</v>
      </c>
      <c r="N31" s="18" t="s">
        <v>99</v>
      </c>
      <c r="O31" s="11">
        <v>1000</v>
      </c>
      <c r="P31" s="11">
        <v>1000</v>
      </c>
      <c r="Q31" s="17">
        <v>1283.3</v>
      </c>
      <c r="R31" s="17">
        <v>500</v>
      </c>
      <c r="S31" s="17">
        <v>500</v>
      </c>
      <c r="T31" s="17"/>
      <c r="U31" s="17">
        <v>500</v>
      </c>
      <c r="V31" s="17">
        <v>500</v>
      </c>
      <c r="W31" s="11"/>
      <c r="X31" s="11">
        <v>500</v>
      </c>
      <c r="Y31" s="11">
        <v>500</v>
      </c>
      <c r="Z31" s="113"/>
    </row>
    <row r="32" spans="1:26" s="6" customFormat="1" ht="86.25" customHeight="1" x14ac:dyDescent="0.2">
      <c r="A32" s="10" t="s">
        <v>329</v>
      </c>
      <c r="B32" s="14" t="s">
        <v>100</v>
      </c>
      <c r="C32" s="16">
        <v>10637</v>
      </c>
      <c r="D32" s="7" t="s">
        <v>304</v>
      </c>
      <c r="E32" s="7" t="s">
        <v>305</v>
      </c>
      <c r="F32" s="7" t="s">
        <v>306</v>
      </c>
      <c r="G32" s="7" t="s">
        <v>307</v>
      </c>
      <c r="H32" s="7" t="s">
        <v>308</v>
      </c>
      <c r="I32" s="7" t="s">
        <v>309</v>
      </c>
      <c r="J32" s="7" t="s">
        <v>531</v>
      </c>
      <c r="K32" s="7" t="s">
        <v>420</v>
      </c>
      <c r="L32" s="7" t="s">
        <v>532</v>
      </c>
      <c r="M32" s="18" t="s">
        <v>97</v>
      </c>
      <c r="N32" s="18" t="s">
        <v>94</v>
      </c>
      <c r="O32" s="11">
        <v>1262.9000000000001</v>
      </c>
      <c r="P32" s="11">
        <v>1262.9000000000001</v>
      </c>
      <c r="Q32" s="17">
        <v>1206.3</v>
      </c>
      <c r="R32" s="17">
        <v>1239.5999999999999</v>
      </c>
      <c r="S32" s="17">
        <v>1239.5999999999999</v>
      </c>
      <c r="T32" s="17"/>
      <c r="U32" s="17">
        <v>1177.5999999999999</v>
      </c>
      <c r="V32" s="17">
        <v>1177.5999999999999</v>
      </c>
      <c r="W32" s="11"/>
      <c r="X32" s="11">
        <v>1208.5999999999999</v>
      </c>
      <c r="Y32" s="11">
        <v>1208.5999999999999</v>
      </c>
      <c r="Z32" s="113"/>
    </row>
    <row r="33" spans="1:26" s="6" customFormat="1" ht="87.75" customHeight="1" x14ac:dyDescent="0.2">
      <c r="A33" s="10" t="s">
        <v>330</v>
      </c>
      <c r="B33" s="14" t="s">
        <v>83</v>
      </c>
      <c r="C33" s="16">
        <v>10638</v>
      </c>
      <c r="D33" s="21" t="s">
        <v>212</v>
      </c>
      <c r="E33" s="20" t="s">
        <v>375</v>
      </c>
      <c r="F33" s="20" t="s">
        <v>213</v>
      </c>
      <c r="G33" s="21" t="s">
        <v>214</v>
      </c>
      <c r="H33" s="20" t="s">
        <v>215</v>
      </c>
      <c r="I33" s="20" t="s">
        <v>216</v>
      </c>
      <c r="J33" s="19" t="s">
        <v>446</v>
      </c>
      <c r="K33" s="20" t="s">
        <v>185</v>
      </c>
      <c r="L33" s="20" t="s">
        <v>217</v>
      </c>
      <c r="M33" s="18" t="s">
        <v>101</v>
      </c>
      <c r="N33" s="18" t="s">
        <v>96</v>
      </c>
      <c r="O33" s="11">
        <v>5137.6000000000004</v>
      </c>
      <c r="P33" s="11">
        <v>5130.5</v>
      </c>
      <c r="Q33" s="17">
        <v>1087.2</v>
      </c>
      <c r="R33" s="17">
        <v>924.9</v>
      </c>
      <c r="S33" s="17">
        <v>924.9</v>
      </c>
      <c r="T33" s="17"/>
      <c r="U33" s="17">
        <v>924.9</v>
      </c>
      <c r="V33" s="17">
        <v>924.9</v>
      </c>
      <c r="W33" s="11"/>
      <c r="X33" s="11">
        <v>924.9</v>
      </c>
      <c r="Y33" s="11">
        <v>924.9</v>
      </c>
      <c r="Z33" s="113"/>
    </row>
    <row r="34" spans="1:26" s="6" customFormat="1" ht="91.5" customHeight="1" x14ac:dyDescent="0.2">
      <c r="A34" s="10" t="s">
        <v>331</v>
      </c>
      <c r="B34" s="14" t="s">
        <v>574</v>
      </c>
      <c r="C34" s="16">
        <v>10639</v>
      </c>
      <c r="D34" s="21" t="s">
        <v>218</v>
      </c>
      <c r="E34" s="20" t="s">
        <v>219</v>
      </c>
      <c r="F34" s="20" t="s">
        <v>220</v>
      </c>
      <c r="G34" s="21" t="s">
        <v>221</v>
      </c>
      <c r="H34" s="20" t="s">
        <v>159</v>
      </c>
      <c r="I34" s="20" t="s">
        <v>208</v>
      </c>
      <c r="J34" s="21" t="s">
        <v>176</v>
      </c>
      <c r="K34" s="20" t="s">
        <v>159</v>
      </c>
      <c r="L34" s="20" t="s">
        <v>160</v>
      </c>
      <c r="M34" s="18" t="s">
        <v>101</v>
      </c>
      <c r="N34" s="18" t="s">
        <v>99</v>
      </c>
      <c r="O34" s="11">
        <v>12532.8</v>
      </c>
      <c r="P34" s="11">
        <v>7786</v>
      </c>
      <c r="Q34" s="17">
        <v>4716</v>
      </c>
      <c r="R34" s="17"/>
      <c r="S34" s="17"/>
      <c r="T34" s="17"/>
      <c r="U34" s="17"/>
      <c r="V34" s="17"/>
      <c r="W34" s="11"/>
      <c r="X34" s="11"/>
      <c r="Y34" s="11"/>
      <c r="Z34" s="113"/>
    </row>
    <row r="35" spans="1:26" s="6" customFormat="1" ht="237" customHeight="1" x14ac:dyDescent="0.2">
      <c r="A35" s="10" t="s">
        <v>332</v>
      </c>
      <c r="B35" s="14" t="s">
        <v>575</v>
      </c>
      <c r="C35" s="16">
        <v>10641</v>
      </c>
      <c r="D35" s="21" t="s">
        <v>166</v>
      </c>
      <c r="E35" s="20" t="s">
        <v>222</v>
      </c>
      <c r="F35" s="20" t="s">
        <v>168</v>
      </c>
      <c r="G35" s="19" t="s">
        <v>223</v>
      </c>
      <c r="H35" s="20" t="s">
        <v>376</v>
      </c>
      <c r="I35" s="20" t="s">
        <v>224</v>
      </c>
      <c r="J35" s="19" t="s">
        <v>533</v>
      </c>
      <c r="K35" s="20" t="s">
        <v>149</v>
      </c>
      <c r="L35" s="20" t="s">
        <v>496</v>
      </c>
      <c r="M35" s="18" t="s">
        <v>101</v>
      </c>
      <c r="N35" s="18" t="s">
        <v>96</v>
      </c>
      <c r="O35" s="11">
        <v>26578.9</v>
      </c>
      <c r="P35" s="11">
        <v>26161.200000000001</v>
      </c>
      <c r="Q35" s="17">
        <v>36344.1</v>
      </c>
      <c r="R35" s="17">
        <v>28813.4</v>
      </c>
      <c r="S35" s="17">
        <f>R35</f>
        <v>28813.4</v>
      </c>
      <c r="T35" s="17"/>
      <c r="U35" s="17">
        <v>23547</v>
      </c>
      <c r="V35" s="17">
        <f>U35</f>
        <v>23547</v>
      </c>
      <c r="W35" s="11"/>
      <c r="X35" s="11">
        <v>25744</v>
      </c>
      <c r="Y35" s="11">
        <f>X35</f>
        <v>25744</v>
      </c>
      <c r="Z35" s="113"/>
    </row>
    <row r="36" spans="1:26" s="6" customFormat="1" ht="128.25" customHeight="1" x14ac:dyDescent="0.2">
      <c r="A36" s="10" t="s">
        <v>333</v>
      </c>
      <c r="B36" s="14" t="s">
        <v>576</v>
      </c>
      <c r="C36" s="16">
        <v>10642</v>
      </c>
      <c r="D36" s="21" t="s">
        <v>166</v>
      </c>
      <c r="E36" s="20" t="s">
        <v>222</v>
      </c>
      <c r="F36" s="20" t="s">
        <v>168</v>
      </c>
      <c r="G36" s="19" t="s">
        <v>424</v>
      </c>
      <c r="H36" s="20" t="s">
        <v>372</v>
      </c>
      <c r="I36" s="20" t="s">
        <v>425</v>
      </c>
      <c r="J36" s="19" t="s">
        <v>534</v>
      </c>
      <c r="K36" s="20" t="s">
        <v>372</v>
      </c>
      <c r="L36" s="20" t="s">
        <v>535</v>
      </c>
      <c r="M36" s="18" t="s">
        <v>101</v>
      </c>
      <c r="N36" s="18" t="s">
        <v>96</v>
      </c>
      <c r="O36" s="11">
        <v>2588.4</v>
      </c>
      <c r="P36" s="11">
        <v>2573.3000000000002</v>
      </c>
      <c r="Q36" s="17">
        <v>2560.4</v>
      </c>
      <c r="R36" s="17"/>
      <c r="S36" s="17"/>
      <c r="T36" s="17"/>
      <c r="U36" s="17"/>
      <c r="V36" s="17"/>
      <c r="W36" s="11"/>
      <c r="X36" s="11"/>
      <c r="Y36" s="11"/>
      <c r="Z36" s="113"/>
    </row>
    <row r="37" spans="1:26" s="6" customFormat="1" ht="199.5" customHeight="1" x14ac:dyDescent="0.2">
      <c r="A37" s="10" t="s">
        <v>334</v>
      </c>
      <c r="B37" s="14" t="s">
        <v>577</v>
      </c>
      <c r="C37" s="16">
        <v>10647</v>
      </c>
      <c r="D37" s="19" t="s">
        <v>225</v>
      </c>
      <c r="E37" s="20" t="s">
        <v>377</v>
      </c>
      <c r="F37" s="20" t="s">
        <v>226</v>
      </c>
      <c r="G37" s="19" t="s">
        <v>485</v>
      </c>
      <c r="H37" s="20" t="s">
        <v>486</v>
      </c>
      <c r="I37" s="20" t="s">
        <v>487</v>
      </c>
      <c r="J37" s="19" t="s">
        <v>536</v>
      </c>
      <c r="K37" s="20" t="s">
        <v>186</v>
      </c>
      <c r="L37" s="20" t="s">
        <v>537</v>
      </c>
      <c r="M37" s="18" t="s">
        <v>116</v>
      </c>
      <c r="N37" s="18" t="s">
        <v>117</v>
      </c>
      <c r="O37" s="11">
        <v>7432.1</v>
      </c>
      <c r="P37" s="11">
        <v>7183.9</v>
      </c>
      <c r="Q37" s="17">
        <v>8383.7999999999993</v>
      </c>
      <c r="R37" s="17">
        <f>1091.9+7294.5</f>
        <v>8386.4</v>
      </c>
      <c r="S37" s="17">
        <f>R37</f>
        <v>8386.4</v>
      </c>
      <c r="T37" s="17"/>
      <c r="U37" s="17">
        <f>1091.9+6954.2</f>
        <v>8046.1</v>
      </c>
      <c r="V37" s="17">
        <f>U37</f>
        <v>8046.1</v>
      </c>
      <c r="W37" s="11"/>
      <c r="X37" s="11">
        <f>1091.9+7109</f>
        <v>8200.9</v>
      </c>
      <c r="Y37" s="11">
        <f>X37</f>
        <v>8200.9</v>
      </c>
      <c r="Z37" s="113"/>
    </row>
    <row r="38" spans="1:26" s="6" customFormat="1" ht="57" customHeight="1" x14ac:dyDescent="0.2">
      <c r="A38" s="10" t="s">
        <v>335</v>
      </c>
      <c r="B38" s="14" t="s">
        <v>318</v>
      </c>
      <c r="C38" s="16">
        <v>10651</v>
      </c>
      <c r="D38" s="23" t="s">
        <v>310</v>
      </c>
      <c r="E38" s="24" t="s">
        <v>311</v>
      </c>
      <c r="F38" s="25" t="s">
        <v>312</v>
      </c>
      <c r="G38" s="25" t="s">
        <v>313</v>
      </c>
      <c r="H38" s="26" t="s">
        <v>314</v>
      </c>
      <c r="I38" s="26" t="s">
        <v>315</v>
      </c>
      <c r="J38" s="25" t="s">
        <v>432</v>
      </c>
      <c r="K38" s="26" t="s">
        <v>316</v>
      </c>
      <c r="L38" s="25" t="s">
        <v>317</v>
      </c>
      <c r="M38" s="18" t="s">
        <v>96</v>
      </c>
      <c r="N38" s="18" t="s">
        <v>104</v>
      </c>
      <c r="O38" s="11">
        <v>1100</v>
      </c>
      <c r="P38" s="11">
        <v>784.2</v>
      </c>
      <c r="Q38" s="17">
        <v>1100</v>
      </c>
      <c r="R38" s="17">
        <v>1500</v>
      </c>
      <c r="S38" s="17">
        <v>1500</v>
      </c>
      <c r="T38" s="17"/>
      <c r="U38" s="17">
        <v>1500</v>
      </c>
      <c r="V38" s="17">
        <v>1500</v>
      </c>
      <c r="W38" s="11"/>
      <c r="X38" s="11">
        <v>1500</v>
      </c>
      <c r="Y38" s="11">
        <v>1500</v>
      </c>
      <c r="Z38" s="113"/>
    </row>
    <row r="39" spans="1:26" ht="102" customHeight="1" x14ac:dyDescent="0.2">
      <c r="A39" s="27" t="s">
        <v>478</v>
      </c>
      <c r="B39" s="95" t="s">
        <v>84</v>
      </c>
      <c r="C39" s="16">
        <v>10653</v>
      </c>
      <c r="D39" s="21" t="s">
        <v>227</v>
      </c>
      <c r="E39" s="20" t="s">
        <v>159</v>
      </c>
      <c r="F39" s="20" t="s">
        <v>228</v>
      </c>
      <c r="G39" s="21" t="s">
        <v>229</v>
      </c>
      <c r="H39" s="20" t="s">
        <v>159</v>
      </c>
      <c r="I39" s="20" t="s">
        <v>230</v>
      </c>
      <c r="J39" s="21" t="s">
        <v>356</v>
      </c>
      <c r="K39" s="20" t="s">
        <v>357</v>
      </c>
      <c r="L39" s="20" t="s">
        <v>358</v>
      </c>
      <c r="M39" s="18" t="s">
        <v>94</v>
      </c>
      <c r="N39" s="18" t="s">
        <v>110</v>
      </c>
      <c r="O39" s="28">
        <v>77</v>
      </c>
      <c r="P39" s="28">
        <v>15</v>
      </c>
      <c r="Q39" s="17">
        <v>370</v>
      </c>
      <c r="R39" s="17">
        <v>500</v>
      </c>
      <c r="S39" s="17">
        <v>500</v>
      </c>
      <c r="T39" s="17"/>
      <c r="U39" s="17">
        <v>500</v>
      </c>
      <c r="V39" s="17">
        <v>500</v>
      </c>
      <c r="W39" s="28"/>
      <c r="X39" s="28">
        <v>500</v>
      </c>
      <c r="Y39" s="28">
        <v>500</v>
      </c>
      <c r="Z39" s="113"/>
    </row>
    <row r="40" spans="1:26" s="6" customFormat="1" ht="114.75" x14ac:dyDescent="0.2">
      <c r="A40" s="8" t="s">
        <v>45</v>
      </c>
      <c r="B40" s="1" t="s">
        <v>578</v>
      </c>
      <c r="C40" s="13">
        <v>10700</v>
      </c>
      <c r="D40" s="5" t="s">
        <v>5</v>
      </c>
      <c r="E40" s="5" t="s">
        <v>5</v>
      </c>
      <c r="F40" s="5" t="s">
        <v>5</v>
      </c>
      <c r="G40" s="5" t="s">
        <v>5</v>
      </c>
      <c r="H40" s="5" t="s">
        <v>5</v>
      </c>
      <c r="I40" s="5" t="s">
        <v>5</v>
      </c>
      <c r="J40" s="5" t="s">
        <v>5</v>
      </c>
      <c r="K40" s="5" t="s">
        <v>5</v>
      </c>
      <c r="L40" s="5" t="s">
        <v>5</v>
      </c>
      <c r="M40" s="5" t="s">
        <v>5</v>
      </c>
      <c r="N40" s="5" t="s">
        <v>5</v>
      </c>
      <c r="O40" s="29">
        <f>SUM(O41:O52)</f>
        <v>146420.29999999999</v>
      </c>
      <c r="P40" s="29">
        <f>SUM(P41:P52)</f>
        <v>138683.4</v>
      </c>
      <c r="Q40" s="29">
        <f>SUM(Q41:Q52)</f>
        <v>198160.79999999996</v>
      </c>
      <c r="R40" s="29">
        <f t="shared" ref="R40:Z40" si="2">SUM(R41:R52)</f>
        <v>164627.19999999998</v>
      </c>
      <c r="S40" s="29">
        <f t="shared" si="2"/>
        <v>164627.19999999998</v>
      </c>
      <c r="T40" s="29">
        <f t="shared" si="2"/>
        <v>0</v>
      </c>
      <c r="U40" s="29">
        <f t="shared" si="2"/>
        <v>153882.49999999997</v>
      </c>
      <c r="V40" s="29">
        <f t="shared" si="2"/>
        <v>153882.49999999997</v>
      </c>
      <c r="W40" s="29">
        <f t="shared" si="2"/>
        <v>0</v>
      </c>
      <c r="X40" s="29">
        <f t="shared" si="2"/>
        <v>160607.40000000002</v>
      </c>
      <c r="Y40" s="29">
        <f t="shared" si="2"/>
        <v>160607.40000000002</v>
      </c>
      <c r="Z40" s="114">
        <f t="shared" si="2"/>
        <v>0</v>
      </c>
    </row>
    <row r="41" spans="1:26" ht="377.25" customHeight="1" x14ac:dyDescent="0.2">
      <c r="A41" s="168" t="s">
        <v>46</v>
      </c>
      <c r="B41" s="170" t="s">
        <v>85</v>
      </c>
      <c r="C41" s="172">
        <v>10701</v>
      </c>
      <c r="D41" s="159" t="s">
        <v>510</v>
      </c>
      <c r="E41" s="157" t="s">
        <v>511</v>
      </c>
      <c r="F41" s="157" t="s">
        <v>512</v>
      </c>
      <c r="G41" s="159" t="s">
        <v>513</v>
      </c>
      <c r="H41" s="157" t="s">
        <v>430</v>
      </c>
      <c r="I41" s="157" t="s">
        <v>514</v>
      </c>
      <c r="J41" s="159" t="s">
        <v>540</v>
      </c>
      <c r="K41" s="157" t="s">
        <v>538</v>
      </c>
      <c r="L41" s="161" t="s">
        <v>539</v>
      </c>
      <c r="M41" s="163" t="s">
        <v>125</v>
      </c>
      <c r="N41" s="163" t="s">
        <v>126</v>
      </c>
      <c r="O41" s="174">
        <v>24608.799999999999</v>
      </c>
      <c r="P41" s="174">
        <v>23494.400000000001</v>
      </c>
      <c r="Q41" s="176">
        <v>38982.6</v>
      </c>
      <c r="R41" s="178">
        <f>5440.2+7996.7+1348.5+5.6+2279.8+2020.3+368.4+3340.6+8767.3+9942.6</f>
        <v>41510</v>
      </c>
      <c r="S41" s="178">
        <f>R41</f>
        <v>41510</v>
      </c>
      <c r="T41" s="178"/>
      <c r="U41" s="178">
        <f>1440.2+7584.9+1284.7+5.6+2177.1+2001.4+352.1+3189.7+8317.9+9411.8</f>
        <v>35765.399999999994</v>
      </c>
      <c r="V41" s="178">
        <f>U41</f>
        <v>35765.399999999994</v>
      </c>
      <c r="W41" s="180"/>
      <c r="X41" s="180">
        <f>5440.2+7787.1+1316.5+5.6+2228.5+2010.9+360.2+3265.1+8418.4+9567.1</f>
        <v>40399.599999999999</v>
      </c>
      <c r="Y41" s="180">
        <f>X41</f>
        <v>40399.599999999999</v>
      </c>
      <c r="Z41" s="182"/>
    </row>
    <row r="42" spans="1:26" ht="39" customHeight="1" x14ac:dyDescent="0.2">
      <c r="A42" s="169"/>
      <c r="B42" s="171"/>
      <c r="C42" s="173"/>
      <c r="D42" s="160"/>
      <c r="E42" s="158"/>
      <c r="F42" s="158"/>
      <c r="G42" s="160"/>
      <c r="H42" s="158"/>
      <c r="I42" s="158"/>
      <c r="J42" s="160"/>
      <c r="K42" s="158"/>
      <c r="L42" s="162"/>
      <c r="M42" s="164"/>
      <c r="N42" s="164"/>
      <c r="O42" s="175"/>
      <c r="P42" s="175"/>
      <c r="Q42" s="177"/>
      <c r="R42" s="179"/>
      <c r="S42" s="179"/>
      <c r="T42" s="179"/>
      <c r="U42" s="179"/>
      <c r="V42" s="179"/>
      <c r="W42" s="181"/>
      <c r="X42" s="181"/>
      <c r="Y42" s="181"/>
      <c r="Z42" s="183"/>
    </row>
    <row r="43" spans="1:26" ht="376.5" customHeight="1" x14ac:dyDescent="0.2">
      <c r="A43" s="30" t="s">
        <v>336</v>
      </c>
      <c r="B43" s="31" t="s">
        <v>86</v>
      </c>
      <c r="C43" s="15">
        <v>10702</v>
      </c>
      <c r="D43" s="19" t="s">
        <v>426</v>
      </c>
      <c r="E43" s="20" t="s">
        <v>427</v>
      </c>
      <c r="F43" s="20" t="s">
        <v>428</v>
      </c>
      <c r="G43" s="19" t="s">
        <v>429</v>
      </c>
      <c r="H43" s="20" t="s">
        <v>430</v>
      </c>
      <c r="I43" s="20" t="s">
        <v>431</v>
      </c>
      <c r="J43" s="19" t="s">
        <v>541</v>
      </c>
      <c r="K43" s="20" t="s">
        <v>231</v>
      </c>
      <c r="L43" s="32" t="s">
        <v>542</v>
      </c>
      <c r="M43" s="18" t="s">
        <v>127</v>
      </c>
      <c r="N43" s="18" t="s">
        <v>128</v>
      </c>
      <c r="O43" s="28">
        <v>54354.2</v>
      </c>
      <c r="P43" s="28">
        <v>53442.8</v>
      </c>
      <c r="Q43" s="17">
        <v>86305.4</v>
      </c>
      <c r="R43" s="17">
        <f>27124.3+4225.8+18.7+6839.9+1249.6+1081.8+10144.6+13328.2+20619.9</f>
        <v>84632.799999999988</v>
      </c>
      <c r="S43" s="17">
        <f>R43</f>
        <v>84632.799999999988</v>
      </c>
      <c r="T43" s="17"/>
      <c r="U43" s="17">
        <f>25777.1+4015+18.7+6497.9+1187.1+1027.7+9637.3+12648.5+19588.9</f>
        <v>80398.199999999983</v>
      </c>
      <c r="V43" s="17">
        <f>U43</f>
        <v>80398.199999999983</v>
      </c>
      <c r="W43" s="28"/>
      <c r="X43" s="28">
        <f>26444.5+4120.4+18.7+6668.9+1218.4+1054.8+9891+12981.5+20104.4</f>
        <v>82502.600000000006</v>
      </c>
      <c r="Y43" s="28">
        <f>X43</f>
        <v>82502.600000000006</v>
      </c>
      <c r="Z43" s="113"/>
    </row>
    <row r="44" spans="1:26" ht="51" x14ac:dyDescent="0.2">
      <c r="A44" s="30" t="s">
        <v>337</v>
      </c>
      <c r="B44" s="31" t="s">
        <v>452</v>
      </c>
      <c r="C44" s="15">
        <v>10704</v>
      </c>
      <c r="D44" s="7" t="s">
        <v>465</v>
      </c>
      <c r="E44" s="7" t="s">
        <v>466</v>
      </c>
      <c r="F44" s="7" t="s">
        <v>467</v>
      </c>
      <c r="G44" s="7" t="s">
        <v>468</v>
      </c>
      <c r="H44" s="7" t="s">
        <v>469</v>
      </c>
      <c r="I44" s="7" t="s">
        <v>470</v>
      </c>
      <c r="J44" s="19" t="s">
        <v>471</v>
      </c>
      <c r="K44" s="20" t="s">
        <v>453</v>
      </c>
      <c r="L44" s="32" t="s">
        <v>472</v>
      </c>
      <c r="M44" s="18" t="s">
        <v>31</v>
      </c>
      <c r="N44" s="18" t="s">
        <v>93</v>
      </c>
      <c r="O44" s="28">
        <v>3.8</v>
      </c>
      <c r="P44" s="28">
        <v>3.8</v>
      </c>
      <c r="Q44" s="17">
        <v>3.8</v>
      </c>
      <c r="R44" s="115">
        <v>3.8</v>
      </c>
      <c r="S44" s="115">
        <v>3.8</v>
      </c>
      <c r="T44" s="115"/>
      <c r="U44" s="115">
        <v>2.2000000000000002</v>
      </c>
      <c r="V44" s="115">
        <v>2.2000000000000002</v>
      </c>
      <c r="W44" s="115"/>
      <c r="X44" s="115">
        <v>0.8</v>
      </c>
      <c r="Y44" s="115">
        <v>0.8</v>
      </c>
      <c r="Z44" s="113"/>
    </row>
    <row r="45" spans="1:26" ht="161.25" customHeight="1" x14ac:dyDescent="0.2">
      <c r="A45" s="30" t="s">
        <v>338</v>
      </c>
      <c r="B45" s="31" t="s">
        <v>111</v>
      </c>
      <c r="C45" s="15">
        <v>10705</v>
      </c>
      <c r="D45" s="21" t="s">
        <v>232</v>
      </c>
      <c r="E45" s="20" t="s">
        <v>378</v>
      </c>
      <c r="F45" s="20" t="s">
        <v>233</v>
      </c>
      <c r="G45" s="21"/>
      <c r="H45" s="20"/>
      <c r="I45" s="20"/>
      <c r="J45" s="19" t="s">
        <v>433</v>
      </c>
      <c r="K45" s="20" t="s">
        <v>434</v>
      </c>
      <c r="L45" s="20" t="s">
        <v>435</v>
      </c>
      <c r="M45" s="18" t="s">
        <v>507</v>
      </c>
      <c r="N45" s="18" t="s">
        <v>508</v>
      </c>
      <c r="O45" s="28">
        <v>5000</v>
      </c>
      <c r="P45" s="28">
        <v>5000</v>
      </c>
      <c r="Q45" s="17">
        <v>6500</v>
      </c>
      <c r="R45" s="17"/>
      <c r="S45" s="17"/>
      <c r="T45" s="17"/>
      <c r="U45" s="17"/>
      <c r="V45" s="17"/>
      <c r="W45" s="28"/>
      <c r="X45" s="28"/>
      <c r="Y45" s="28"/>
      <c r="Z45" s="113"/>
    </row>
    <row r="46" spans="1:26" ht="126" customHeight="1" x14ac:dyDescent="0.2">
      <c r="A46" s="30" t="s">
        <v>339</v>
      </c>
      <c r="B46" s="31" t="s">
        <v>87</v>
      </c>
      <c r="C46" s="15">
        <v>10708</v>
      </c>
      <c r="D46" s="19" t="s">
        <v>234</v>
      </c>
      <c r="E46" s="20" t="s">
        <v>186</v>
      </c>
      <c r="F46" s="20" t="s">
        <v>235</v>
      </c>
      <c r="G46" s="21"/>
      <c r="H46" s="20"/>
      <c r="I46" s="20"/>
      <c r="J46" s="21" t="s">
        <v>543</v>
      </c>
      <c r="K46" s="20" t="s">
        <v>159</v>
      </c>
      <c r="L46" s="20" t="s">
        <v>236</v>
      </c>
      <c r="M46" s="18" t="s">
        <v>93</v>
      </c>
      <c r="N46" s="18" t="s">
        <v>31</v>
      </c>
      <c r="O46" s="28">
        <v>12688.7</v>
      </c>
      <c r="P46" s="28">
        <v>12680.9</v>
      </c>
      <c r="Q46" s="17">
        <v>16453.3</v>
      </c>
      <c r="R46" s="17">
        <v>15457.7</v>
      </c>
      <c r="S46" s="17">
        <v>15457.7</v>
      </c>
      <c r="T46" s="17"/>
      <c r="U46" s="17">
        <v>14820.8</v>
      </c>
      <c r="V46" s="17">
        <v>14820.8</v>
      </c>
      <c r="W46" s="28"/>
      <c r="X46" s="28">
        <v>15139.2</v>
      </c>
      <c r="Y46" s="28">
        <v>15139.2</v>
      </c>
      <c r="Z46" s="113"/>
    </row>
    <row r="47" spans="1:26" ht="63" customHeight="1" x14ac:dyDescent="0.2">
      <c r="A47" s="30" t="s">
        <v>340</v>
      </c>
      <c r="B47" s="31" t="s">
        <v>579</v>
      </c>
      <c r="C47" s="15">
        <v>10712</v>
      </c>
      <c r="D47" s="21" t="s">
        <v>379</v>
      </c>
      <c r="E47" s="20" t="s">
        <v>391</v>
      </c>
      <c r="F47" s="20" t="s">
        <v>380</v>
      </c>
      <c r="G47" s="21" t="s">
        <v>237</v>
      </c>
      <c r="H47" s="20" t="s">
        <v>159</v>
      </c>
      <c r="I47" s="20" t="s">
        <v>208</v>
      </c>
      <c r="J47" s="21"/>
      <c r="K47" s="20"/>
      <c r="L47" s="20"/>
      <c r="M47" s="18" t="s">
        <v>102</v>
      </c>
      <c r="N47" s="18" t="s">
        <v>103</v>
      </c>
      <c r="O47" s="28"/>
      <c r="P47" s="28"/>
      <c r="Q47" s="17"/>
      <c r="R47" s="17"/>
      <c r="S47" s="17"/>
      <c r="T47" s="17"/>
      <c r="U47" s="17"/>
      <c r="V47" s="17"/>
      <c r="W47" s="28"/>
      <c r="X47" s="28"/>
      <c r="Y47" s="28"/>
      <c r="Z47" s="113"/>
    </row>
    <row r="48" spans="1:26" ht="135" customHeight="1" x14ac:dyDescent="0.2">
      <c r="A48" s="30" t="s">
        <v>341</v>
      </c>
      <c r="B48" s="31" t="s">
        <v>112</v>
      </c>
      <c r="C48" s="15">
        <v>10713</v>
      </c>
      <c r="D48" s="21" t="s">
        <v>381</v>
      </c>
      <c r="E48" s="20" t="s">
        <v>382</v>
      </c>
      <c r="F48" s="20" t="s">
        <v>383</v>
      </c>
      <c r="G48" s="21" t="s">
        <v>238</v>
      </c>
      <c r="H48" s="20" t="s">
        <v>384</v>
      </c>
      <c r="I48" s="20" t="s">
        <v>239</v>
      </c>
      <c r="J48" s="21" t="s">
        <v>240</v>
      </c>
      <c r="K48" s="20" t="s">
        <v>159</v>
      </c>
      <c r="L48" s="20" t="s">
        <v>241</v>
      </c>
      <c r="M48" s="18" t="s">
        <v>93</v>
      </c>
      <c r="N48" s="18" t="s">
        <v>95</v>
      </c>
      <c r="O48" s="28">
        <v>2971.4</v>
      </c>
      <c r="P48" s="28">
        <v>2864.4</v>
      </c>
      <c r="Q48" s="17"/>
      <c r="R48" s="17"/>
      <c r="S48" s="17"/>
      <c r="T48" s="17"/>
      <c r="U48" s="17"/>
      <c r="V48" s="17"/>
      <c r="W48" s="28"/>
      <c r="X48" s="28"/>
      <c r="Y48" s="28"/>
      <c r="Z48" s="113"/>
    </row>
    <row r="49" spans="1:26" ht="151.5" customHeight="1" x14ac:dyDescent="0.2">
      <c r="A49" s="30" t="s">
        <v>342</v>
      </c>
      <c r="B49" s="31" t="s">
        <v>580</v>
      </c>
      <c r="C49" s="15">
        <v>10717</v>
      </c>
      <c r="D49" s="21" t="s">
        <v>242</v>
      </c>
      <c r="E49" s="20" t="s">
        <v>392</v>
      </c>
      <c r="F49" s="20" t="s">
        <v>243</v>
      </c>
      <c r="G49" s="19" t="s">
        <v>385</v>
      </c>
      <c r="H49" s="20" t="s">
        <v>372</v>
      </c>
      <c r="I49" s="20" t="s">
        <v>386</v>
      </c>
      <c r="J49" s="19" t="s">
        <v>387</v>
      </c>
      <c r="K49" s="20" t="s">
        <v>185</v>
      </c>
      <c r="L49" s="20" t="s">
        <v>244</v>
      </c>
      <c r="M49" s="18" t="s">
        <v>110</v>
      </c>
      <c r="N49" s="18" t="s">
        <v>99</v>
      </c>
      <c r="O49" s="28">
        <v>3104.9</v>
      </c>
      <c r="P49" s="28">
        <v>3104.9</v>
      </c>
      <c r="Q49" s="17">
        <v>3250.8</v>
      </c>
      <c r="R49" s="17">
        <v>3194.6</v>
      </c>
      <c r="S49" s="17">
        <v>3194.6</v>
      </c>
      <c r="T49" s="17"/>
      <c r="U49" s="17">
        <v>3194.6</v>
      </c>
      <c r="V49" s="17">
        <v>3194.6</v>
      </c>
      <c r="W49" s="28"/>
      <c r="X49" s="17">
        <v>3194.6</v>
      </c>
      <c r="Y49" s="17">
        <v>3194.6</v>
      </c>
      <c r="Z49" s="113"/>
    </row>
    <row r="50" spans="1:26" ht="152.25" customHeight="1" x14ac:dyDescent="0.2">
      <c r="A50" s="30" t="s">
        <v>343</v>
      </c>
      <c r="B50" s="31" t="s">
        <v>88</v>
      </c>
      <c r="C50" s="15">
        <v>10723</v>
      </c>
      <c r="D50" s="21" t="s">
        <v>166</v>
      </c>
      <c r="E50" s="20" t="s">
        <v>159</v>
      </c>
      <c r="F50" s="20" t="s">
        <v>168</v>
      </c>
      <c r="G50" s="21" t="s">
        <v>245</v>
      </c>
      <c r="H50" s="20" t="s">
        <v>185</v>
      </c>
      <c r="I50" s="20" t="s">
        <v>246</v>
      </c>
      <c r="J50" s="19" t="s">
        <v>388</v>
      </c>
      <c r="K50" s="20" t="s">
        <v>186</v>
      </c>
      <c r="L50" s="20" t="s">
        <v>389</v>
      </c>
      <c r="M50" s="18" t="s">
        <v>104</v>
      </c>
      <c r="N50" s="18" t="s">
        <v>93</v>
      </c>
      <c r="O50" s="28">
        <v>8465.5</v>
      </c>
      <c r="P50" s="28">
        <v>8447</v>
      </c>
      <c r="Q50" s="17">
        <v>11809.6</v>
      </c>
      <c r="R50" s="17">
        <v>11478.9</v>
      </c>
      <c r="S50" s="17">
        <v>11478.9</v>
      </c>
      <c r="T50" s="17"/>
      <c r="U50" s="17">
        <v>11478.9</v>
      </c>
      <c r="V50" s="17">
        <v>11478.9</v>
      </c>
      <c r="W50" s="28"/>
      <c r="X50" s="28">
        <v>11478.9</v>
      </c>
      <c r="Y50" s="28">
        <v>11478.9</v>
      </c>
      <c r="Z50" s="113"/>
    </row>
    <row r="51" spans="1:26" ht="263.25" customHeight="1" x14ac:dyDescent="0.2">
      <c r="A51" s="30" t="s">
        <v>479</v>
      </c>
      <c r="B51" s="31" t="s">
        <v>581</v>
      </c>
      <c r="C51" s="15">
        <v>10724</v>
      </c>
      <c r="D51" s="21" t="s">
        <v>247</v>
      </c>
      <c r="E51" s="20" t="s">
        <v>248</v>
      </c>
      <c r="F51" s="20" t="s">
        <v>249</v>
      </c>
      <c r="G51" s="21" t="s">
        <v>250</v>
      </c>
      <c r="H51" s="20" t="s">
        <v>159</v>
      </c>
      <c r="I51" s="20" t="s">
        <v>208</v>
      </c>
      <c r="J51" s="19" t="s">
        <v>251</v>
      </c>
      <c r="K51" s="20" t="s">
        <v>159</v>
      </c>
      <c r="L51" s="20" t="s">
        <v>252</v>
      </c>
      <c r="M51" s="18" t="s">
        <v>95</v>
      </c>
      <c r="N51" s="18" t="s">
        <v>99</v>
      </c>
      <c r="O51" s="28">
        <v>8327.7999999999993</v>
      </c>
      <c r="P51" s="28">
        <v>8327.7999999999993</v>
      </c>
      <c r="Q51" s="17">
        <v>7862.5</v>
      </c>
      <c r="R51" s="17">
        <v>8349.4</v>
      </c>
      <c r="S51" s="17">
        <v>8349.4</v>
      </c>
      <c r="T51" s="17"/>
      <c r="U51" s="17">
        <v>8222.4</v>
      </c>
      <c r="V51" s="17">
        <v>8222.4</v>
      </c>
      <c r="W51" s="28"/>
      <c r="X51" s="28">
        <v>7891.7</v>
      </c>
      <c r="Y51" s="28">
        <v>7891.7</v>
      </c>
      <c r="Z51" s="113"/>
    </row>
    <row r="52" spans="1:26" ht="105.75" customHeight="1" x14ac:dyDescent="0.2">
      <c r="A52" s="30" t="s">
        <v>344</v>
      </c>
      <c r="B52" s="31" t="s">
        <v>118</v>
      </c>
      <c r="C52" s="15">
        <v>10727</v>
      </c>
      <c r="D52" s="21" t="s">
        <v>253</v>
      </c>
      <c r="E52" s="20" t="s">
        <v>254</v>
      </c>
      <c r="F52" s="20" t="s">
        <v>255</v>
      </c>
      <c r="G52" s="21" t="s">
        <v>398</v>
      </c>
      <c r="H52" s="20" t="s">
        <v>256</v>
      </c>
      <c r="I52" s="20" t="s">
        <v>257</v>
      </c>
      <c r="J52" s="37" t="s">
        <v>436</v>
      </c>
      <c r="K52" s="37" t="s">
        <v>185</v>
      </c>
      <c r="L52" s="37" t="s">
        <v>437</v>
      </c>
      <c r="M52" s="18" t="s">
        <v>416</v>
      </c>
      <c r="N52" s="18" t="s">
        <v>417</v>
      </c>
      <c r="O52" s="28">
        <v>26895.200000000001</v>
      </c>
      <c r="P52" s="28">
        <v>21317.4</v>
      </c>
      <c r="Q52" s="17">
        <v>26992.799999999999</v>
      </c>
      <c r="R52" s="17"/>
      <c r="S52" s="17"/>
      <c r="T52" s="17"/>
      <c r="U52" s="17"/>
      <c r="V52" s="17"/>
      <c r="W52" s="28"/>
      <c r="X52" s="28"/>
      <c r="Y52" s="28"/>
      <c r="Z52" s="113"/>
    </row>
    <row r="53" spans="1:26" s="6" customFormat="1" ht="111.75" customHeight="1" x14ac:dyDescent="0.2">
      <c r="A53" s="8" t="s">
        <v>47</v>
      </c>
      <c r="B53" s="1" t="s">
        <v>582</v>
      </c>
      <c r="C53" s="13">
        <v>10800</v>
      </c>
      <c r="D53" s="5" t="s">
        <v>5</v>
      </c>
      <c r="E53" s="5" t="s">
        <v>5</v>
      </c>
      <c r="F53" s="5" t="s">
        <v>5</v>
      </c>
      <c r="G53" s="5" t="s">
        <v>5</v>
      </c>
      <c r="H53" s="5" t="s">
        <v>5</v>
      </c>
      <c r="I53" s="5" t="s">
        <v>5</v>
      </c>
      <c r="J53" s="5" t="s">
        <v>5</v>
      </c>
      <c r="K53" s="5" t="s">
        <v>5</v>
      </c>
      <c r="L53" s="5" t="s">
        <v>5</v>
      </c>
      <c r="M53" s="5" t="s">
        <v>5</v>
      </c>
      <c r="N53" s="34" t="s">
        <v>5</v>
      </c>
      <c r="O53" s="3">
        <f t="shared" ref="O53:Z53" si="3">O54+O58+O60+O62</f>
        <v>37380.700000000004</v>
      </c>
      <c r="P53" s="3">
        <f t="shared" si="3"/>
        <v>36992.800000000003</v>
      </c>
      <c r="Q53" s="3">
        <f t="shared" si="3"/>
        <v>41467.600000000006</v>
      </c>
      <c r="R53" s="3">
        <f t="shared" si="3"/>
        <v>44900.000000000007</v>
      </c>
      <c r="S53" s="3">
        <f t="shared" si="3"/>
        <v>44900.000000000007</v>
      </c>
      <c r="T53" s="3">
        <f t="shared" si="3"/>
        <v>0</v>
      </c>
      <c r="U53" s="3">
        <f t="shared" si="3"/>
        <v>42472.5</v>
      </c>
      <c r="V53" s="3">
        <f t="shared" si="3"/>
        <v>42472.5</v>
      </c>
      <c r="W53" s="3">
        <f t="shared" si="3"/>
        <v>0</v>
      </c>
      <c r="X53" s="3">
        <f t="shared" si="3"/>
        <v>43483.7</v>
      </c>
      <c r="Y53" s="3">
        <f t="shared" si="3"/>
        <v>43483.7</v>
      </c>
      <c r="Z53" s="110">
        <f t="shared" si="3"/>
        <v>0</v>
      </c>
    </row>
    <row r="54" spans="1:26" ht="76.5" x14ac:dyDescent="0.2">
      <c r="A54" s="35" t="s">
        <v>48</v>
      </c>
      <c r="B54" s="1" t="s">
        <v>583</v>
      </c>
      <c r="C54" s="13">
        <v>10801</v>
      </c>
      <c r="D54" s="36"/>
      <c r="E54" s="36"/>
      <c r="F54" s="36"/>
      <c r="G54" s="5" t="s">
        <v>5</v>
      </c>
      <c r="H54" s="5" t="s">
        <v>5</v>
      </c>
      <c r="I54" s="5" t="s">
        <v>5</v>
      </c>
      <c r="J54" s="5" t="s">
        <v>5</v>
      </c>
      <c r="K54" s="5" t="s">
        <v>5</v>
      </c>
      <c r="L54" s="5" t="s">
        <v>5</v>
      </c>
      <c r="M54" s="5" t="s">
        <v>5</v>
      </c>
      <c r="N54" s="34" t="s">
        <v>5</v>
      </c>
      <c r="O54" s="3">
        <f>SUM(O55:O57)</f>
        <v>36030.400000000001</v>
      </c>
      <c r="P54" s="3">
        <f t="shared" ref="P54:Z54" si="4">SUM(P55:P57)</f>
        <v>35642.5</v>
      </c>
      <c r="Q54" s="3">
        <f t="shared" si="4"/>
        <v>40136.600000000006</v>
      </c>
      <c r="R54" s="3">
        <f t="shared" si="4"/>
        <v>44679.700000000004</v>
      </c>
      <c r="S54" s="3">
        <f t="shared" si="4"/>
        <v>44679.700000000004</v>
      </c>
      <c r="T54" s="3">
        <f t="shared" si="4"/>
        <v>0</v>
      </c>
      <c r="U54" s="3">
        <f t="shared" si="4"/>
        <v>42252.2</v>
      </c>
      <c r="V54" s="3">
        <f t="shared" si="4"/>
        <v>42252.2</v>
      </c>
      <c r="W54" s="3">
        <f t="shared" si="4"/>
        <v>0</v>
      </c>
      <c r="X54" s="3">
        <f t="shared" si="4"/>
        <v>43263.399999999994</v>
      </c>
      <c r="Y54" s="3">
        <f t="shared" si="4"/>
        <v>43263.399999999994</v>
      </c>
      <c r="Z54" s="3">
        <f t="shared" si="4"/>
        <v>0</v>
      </c>
    </row>
    <row r="55" spans="1:26" ht="125.25" customHeight="1" x14ac:dyDescent="0.2">
      <c r="A55" s="30" t="s">
        <v>49</v>
      </c>
      <c r="B55" s="31" t="s">
        <v>584</v>
      </c>
      <c r="C55" s="15">
        <v>10802</v>
      </c>
      <c r="D55" s="19" t="s">
        <v>258</v>
      </c>
      <c r="E55" s="20" t="s">
        <v>259</v>
      </c>
      <c r="F55" s="20" t="s">
        <v>260</v>
      </c>
      <c r="G55" s="21" t="s">
        <v>261</v>
      </c>
      <c r="H55" s="20" t="s">
        <v>262</v>
      </c>
      <c r="I55" s="20" t="s">
        <v>263</v>
      </c>
      <c r="J55" s="19" t="s">
        <v>390</v>
      </c>
      <c r="K55" s="20" t="s">
        <v>185</v>
      </c>
      <c r="L55" s="20" t="s">
        <v>264</v>
      </c>
      <c r="M55" s="18" t="s">
        <v>97</v>
      </c>
      <c r="N55" s="18" t="s">
        <v>93</v>
      </c>
      <c r="O55" s="17">
        <v>6032.8</v>
      </c>
      <c r="P55" s="17">
        <v>5998.8</v>
      </c>
      <c r="Q55" s="17">
        <v>5325.3</v>
      </c>
      <c r="R55" s="17">
        <v>5967.3</v>
      </c>
      <c r="S55" s="17">
        <v>5967.3</v>
      </c>
      <c r="T55" s="17"/>
      <c r="U55" s="17">
        <v>5646.5</v>
      </c>
      <c r="V55" s="17">
        <v>5646.5</v>
      </c>
      <c r="W55" s="17"/>
      <c r="X55" s="17">
        <v>5835.2</v>
      </c>
      <c r="Y55" s="17">
        <v>5835.2</v>
      </c>
      <c r="Z55" s="113"/>
    </row>
    <row r="56" spans="1:26" ht="76.5" customHeight="1" x14ac:dyDescent="0.2">
      <c r="A56" s="30" t="s">
        <v>50</v>
      </c>
      <c r="B56" s="31" t="s">
        <v>89</v>
      </c>
      <c r="C56" s="15">
        <v>10807</v>
      </c>
      <c r="D56" s="21" t="s">
        <v>265</v>
      </c>
      <c r="E56" s="20" t="s">
        <v>266</v>
      </c>
      <c r="F56" s="20" t="s">
        <v>267</v>
      </c>
      <c r="G56" s="21" t="s">
        <v>268</v>
      </c>
      <c r="H56" s="20" t="s">
        <v>157</v>
      </c>
      <c r="I56" s="20" t="s">
        <v>269</v>
      </c>
      <c r="J56" s="19" t="s">
        <v>270</v>
      </c>
      <c r="K56" s="20" t="s">
        <v>159</v>
      </c>
      <c r="L56" s="20" t="s">
        <v>160</v>
      </c>
      <c r="M56" s="2" t="s">
        <v>96</v>
      </c>
      <c r="N56" s="2" t="s">
        <v>104</v>
      </c>
      <c r="O56" s="17">
        <v>29987.599999999999</v>
      </c>
      <c r="P56" s="17">
        <v>29633.7</v>
      </c>
      <c r="Q56" s="17">
        <v>34761.300000000003</v>
      </c>
      <c r="R56" s="17">
        <v>38702.400000000001</v>
      </c>
      <c r="S56" s="17">
        <f>R56</f>
        <v>38702.400000000001</v>
      </c>
      <c r="T56" s="17"/>
      <c r="U56" s="17">
        <v>36595.699999999997</v>
      </c>
      <c r="V56" s="17">
        <f>U56</f>
        <v>36595.699999999997</v>
      </c>
      <c r="W56" s="17"/>
      <c r="X56" s="17">
        <v>37418.199999999997</v>
      </c>
      <c r="Y56" s="17">
        <f>X56</f>
        <v>37418.199999999997</v>
      </c>
      <c r="Z56" s="113"/>
    </row>
    <row r="57" spans="1:26" ht="53.25" customHeight="1" x14ac:dyDescent="0.2">
      <c r="A57" s="30" t="s">
        <v>480</v>
      </c>
      <c r="B57" s="31" t="s">
        <v>418</v>
      </c>
      <c r="C57" s="15">
        <v>10808</v>
      </c>
      <c r="D57" s="21" t="s">
        <v>166</v>
      </c>
      <c r="E57" s="20" t="s">
        <v>422</v>
      </c>
      <c r="F57" s="20" t="s">
        <v>168</v>
      </c>
      <c r="G57" s="21"/>
      <c r="H57" s="20"/>
      <c r="I57" s="20"/>
      <c r="J57" s="38" t="s">
        <v>419</v>
      </c>
      <c r="K57" s="38" t="s">
        <v>420</v>
      </c>
      <c r="L57" s="38" t="s">
        <v>421</v>
      </c>
      <c r="M57" s="2" t="s">
        <v>94</v>
      </c>
      <c r="N57" s="2" t="s">
        <v>110</v>
      </c>
      <c r="O57" s="17">
        <v>10</v>
      </c>
      <c r="P57" s="17">
        <v>10</v>
      </c>
      <c r="Q57" s="17">
        <v>50</v>
      </c>
      <c r="R57" s="17">
        <v>10</v>
      </c>
      <c r="S57" s="17">
        <v>10</v>
      </c>
      <c r="T57" s="17"/>
      <c r="U57" s="17">
        <v>10</v>
      </c>
      <c r="V57" s="17">
        <v>10</v>
      </c>
      <c r="W57" s="17"/>
      <c r="X57" s="17">
        <v>10</v>
      </c>
      <c r="Y57" s="17">
        <v>10</v>
      </c>
      <c r="Z57" s="113"/>
    </row>
    <row r="58" spans="1:26" ht="114.75" x14ac:dyDescent="0.2">
      <c r="A58" s="8" t="s">
        <v>51</v>
      </c>
      <c r="B58" s="1" t="s">
        <v>585</v>
      </c>
      <c r="C58" s="13">
        <v>10900</v>
      </c>
      <c r="D58" s="5" t="s">
        <v>5</v>
      </c>
      <c r="E58" s="5" t="s">
        <v>5</v>
      </c>
      <c r="F58" s="5" t="s">
        <v>5</v>
      </c>
      <c r="G58" s="5" t="s">
        <v>5</v>
      </c>
      <c r="H58" s="5" t="s">
        <v>5</v>
      </c>
      <c r="I58" s="5" t="s">
        <v>5</v>
      </c>
      <c r="J58" s="5" t="s">
        <v>5</v>
      </c>
      <c r="K58" s="5" t="s">
        <v>5</v>
      </c>
      <c r="L58" s="5" t="s">
        <v>5</v>
      </c>
      <c r="M58" s="5"/>
      <c r="N58" s="34" t="s">
        <v>5</v>
      </c>
      <c r="O58" s="3">
        <f>O59</f>
        <v>0</v>
      </c>
      <c r="P58" s="3">
        <f t="shared" ref="P58:Z58" si="5">P59</f>
        <v>0</v>
      </c>
      <c r="Q58" s="3">
        <f>SUM(Q59)</f>
        <v>0</v>
      </c>
      <c r="R58" s="3">
        <f t="shared" si="5"/>
        <v>0</v>
      </c>
      <c r="S58" s="3">
        <f t="shared" si="5"/>
        <v>0</v>
      </c>
      <c r="T58" s="3">
        <f t="shared" si="5"/>
        <v>0</v>
      </c>
      <c r="U58" s="3">
        <f t="shared" si="5"/>
        <v>0</v>
      </c>
      <c r="V58" s="3">
        <f t="shared" si="5"/>
        <v>0</v>
      </c>
      <c r="W58" s="3">
        <f t="shared" si="5"/>
        <v>0</v>
      </c>
      <c r="X58" s="3">
        <f t="shared" si="5"/>
        <v>0</v>
      </c>
      <c r="Y58" s="3">
        <f t="shared" si="5"/>
        <v>0</v>
      </c>
      <c r="Z58" s="110">
        <f t="shared" si="5"/>
        <v>0</v>
      </c>
    </row>
    <row r="59" spans="1:26" ht="88.5" customHeight="1" x14ac:dyDescent="0.2">
      <c r="A59" s="9" t="s">
        <v>52</v>
      </c>
      <c r="B59" s="31" t="s">
        <v>90</v>
      </c>
      <c r="C59" s="15">
        <v>10902</v>
      </c>
      <c r="D59" s="21"/>
      <c r="E59" s="20"/>
      <c r="F59" s="20"/>
      <c r="G59" s="21"/>
      <c r="H59" s="20"/>
      <c r="I59" s="20"/>
      <c r="J59" s="19"/>
      <c r="K59" s="20"/>
      <c r="L59" s="20"/>
      <c r="M59" s="39"/>
      <c r="N59" s="39"/>
      <c r="O59" s="17"/>
      <c r="P59" s="17"/>
      <c r="Q59" s="17"/>
      <c r="R59" s="17"/>
      <c r="S59" s="17"/>
      <c r="T59" s="17"/>
      <c r="U59" s="17"/>
      <c r="V59" s="17"/>
      <c r="W59" s="17"/>
      <c r="X59" s="17"/>
      <c r="Y59" s="17"/>
      <c r="Z59" s="113"/>
    </row>
    <row r="60" spans="1:26" s="6" customFormat="1" ht="128.25" customHeight="1" x14ac:dyDescent="0.2">
      <c r="A60" s="8" t="s">
        <v>53</v>
      </c>
      <c r="B60" s="1" t="s">
        <v>12</v>
      </c>
      <c r="C60" s="13">
        <v>11000</v>
      </c>
      <c r="D60" s="5" t="s">
        <v>5</v>
      </c>
      <c r="E60" s="5" t="s">
        <v>5</v>
      </c>
      <c r="F60" s="5" t="s">
        <v>5</v>
      </c>
      <c r="G60" s="5" t="s">
        <v>5</v>
      </c>
      <c r="H60" s="5" t="s">
        <v>5</v>
      </c>
      <c r="I60" s="5" t="s">
        <v>5</v>
      </c>
      <c r="J60" s="5" t="s">
        <v>5</v>
      </c>
      <c r="K60" s="5" t="s">
        <v>5</v>
      </c>
      <c r="L60" s="5" t="s">
        <v>5</v>
      </c>
      <c r="M60" s="5" t="s">
        <v>5</v>
      </c>
      <c r="N60" s="34" t="s">
        <v>5</v>
      </c>
      <c r="O60" s="3">
        <f>O61</f>
        <v>1350.3</v>
      </c>
      <c r="P60" s="3">
        <f t="shared" ref="P60:Z60" si="6">P61</f>
        <v>1350.3</v>
      </c>
      <c r="Q60" s="3">
        <f t="shared" si="6"/>
        <v>1331</v>
      </c>
      <c r="R60" s="3">
        <f t="shared" si="6"/>
        <v>220.3</v>
      </c>
      <c r="S60" s="3">
        <f t="shared" si="6"/>
        <v>220.3</v>
      </c>
      <c r="T60" s="3">
        <f t="shared" si="6"/>
        <v>0</v>
      </c>
      <c r="U60" s="3">
        <f t="shared" si="6"/>
        <v>220.3</v>
      </c>
      <c r="V60" s="3">
        <f t="shared" si="6"/>
        <v>220.3</v>
      </c>
      <c r="W60" s="3">
        <f t="shared" si="6"/>
        <v>0</v>
      </c>
      <c r="X60" s="3">
        <f t="shared" si="6"/>
        <v>220.3</v>
      </c>
      <c r="Y60" s="3">
        <f t="shared" si="6"/>
        <v>220.3</v>
      </c>
      <c r="Z60" s="3">
        <f t="shared" si="6"/>
        <v>0</v>
      </c>
    </row>
    <row r="61" spans="1:26" ht="102" x14ac:dyDescent="0.2">
      <c r="A61" s="30" t="s">
        <v>54</v>
      </c>
      <c r="B61" s="31" t="s">
        <v>90</v>
      </c>
      <c r="C61" s="15">
        <v>11002</v>
      </c>
      <c r="D61" s="21" t="s">
        <v>166</v>
      </c>
      <c r="E61" s="20" t="s">
        <v>393</v>
      </c>
      <c r="F61" s="20" t="s">
        <v>168</v>
      </c>
      <c r="G61" s="21" t="s">
        <v>397</v>
      </c>
      <c r="H61" s="20" t="s">
        <v>159</v>
      </c>
      <c r="I61" s="20" t="s">
        <v>208</v>
      </c>
      <c r="J61" s="19" t="s">
        <v>473</v>
      </c>
      <c r="K61" s="20" t="s">
        <v>474</v>
      </c>
      <c r="L61" s="20" t="s">
        <v>475</v>
      </c>
      <c r="M61" s="39" t="s">
        <v>113</v>
      </c>
      <c r="N61" s="39" t="s">
        <v>114</v>
      </c>
      <c r="O61" s="17">
        <f>365.3+985</f>
        <v>1350.3</v>
      </c>
      <c r="P61" s="17">
        <f>365.3+985</f>
        <v>1350.3</v>
      </c>
      <c r="Q61" s="17">
        <v>1331</v>
      </c>
      <c r="R61" s="17">
        <v>220.3</v>
      </c>
      <c r="S61" s="17">
        <v>220.3</v>
      </c>
      <c r="T61" s="17"/>
      <c r="U61" s="17">
        <v>220.3</v>
      </c>
      <c r="V61" s="17">
        <v>220.3</v>
      </c>
      <c r="W61" s="17"/>
      <c r="X61" s="17">
        <v>220.3</v>
      </c>
      <c r="Y61" s="17">
        <v>220.3</v>
      </c>
      <c r="Z61" s="113"/>
    </row>
    <row r="62" spans="1:26" s="6" customFormat="1" ht="102" x14ac:dyDescent="0.2">
      <c r="A62" s="8" t="s">
        <v>55</v>
      </c>
      <c r="B62" s="1" t="s">
        <v>8</v>
      </c>
      <c r="C62" s="13">
        <v>11100</v>
      </c>
      <c r="D62" s="5" t="s">
        <v>5</v>
      </c>
      <c r="E62" s="5" t="s">
        <v>5</v>
      </c>
      <c r="F62" s="5" t="s">
        <v>5</v>
      </c>
      <c r="G62" s="5" t="s">
        <v>5</v>
      </c>
      <c r="H62" s="5" t="s">
        <v>5</v>
      </c>
      <c r="I62" s="5" t="s">
        <v>5</v>
      </c>
      <c r="J62" s="5" t="s">
        <v>5</v>
      </c>
      <c r="K62" s="5" t="s">
        <v>5</v>
      </c>
      <c r="L62" s="5" t="s">
        <v>5</v>
      </c>
      <c r="M62" s="5" t="s">
        <v>5</v>
      </c>
      <c r="N62" s="34" t="s">
        <v>5</v>
      </c>
      <c r="O62" s="3"/>
      <c r="P62" s="3"/>
      <c r="Q62" s="3"/>
      <c r="R62" s="3"/>
      <c r="S62" s="3"/>
      <c r="T62" s="3"/>
      <c r="U62" s="3"/>
      <c r="V62" s="3"/>
      <c r="W62" s="3"/>
      <c r="X62" s="3"/>
      <c r="Y62" s="3"/>
      <c r="Z62" s="110"/>
    </row>
    <row r="63" spans="1:26" x14ac:dyDescent="0.2">
      <c r="A63" s="42" t="s">
        <v>56</v>
      </c>
      <c r="B63" s="25" t="s">
        <v>71</v>
      </c>
      <c r="C63" s="2" t="s">
        <v>586</v>
      </c>
      <c r="D63" s="44"/>
      <c r="E63" s="44"/>
      <c r="F63" s="44"/>
      <c r="G63" s="44"/>
      <c r="H63" s="44"/>
      <c r="I63" s="44"/>
      <c r="J63" s="40"/>
      <c r="K63" s="40"/>
      <c r="L63" s="40"/>
      <c r="M63" s="33"/>
      <c r="N63" s="43"/>
      <c r="O63" s="28"/>
      <c r="P63" s="28"/>
      <c r="Q63" s="17"/>
      <c r="R63" s="17"/>
      <c r="S63" s="17"/>
      <c r="T63" s="17"/>
      <c r="U63" s="17"/>
      <c r="V63" s="17"/>
      <c r="W63" s="17"/>
      <c r="X63" s="17"/>
      <c r="Y63" s="17"/>
      <c r="Z63" s="113"/>
    </row>
    <row r="64" spans="1:26" x14ac:dyDescent="0.2">
      <c r="A64" s="42" t="s">
        <v>72</v>
      </c>
      <c r="B64" s="25" t="s">
        <v>71</v>
      </c>
      <c r="C64" s="2" t="s">
        <v>587</v>
      </c>
      <c r="D64" s="7"/>
      <c r="E64" s="7"/>
      <c r="F64" s="7"/>
      <c r="G64" s="40"/>
      <c r="H64" s="40"/>
      <c r="I64" s="40"/>
      <c r="J64" s="40"/>
      <c r="K64" s="40"/>
      <c r="L64" s="40"/>
      <c r="M64" s="33"/>
      <c r="N64" s="43"/>
      <c r="O64" s="28"/>
      <c r="P64" s="28"/>
      <c r="Q64" s="17"/>
      <c r="R64" s="17"/>
      <c r="S64" s="17"/>
      <c r="T64" s="17"/>
      <c r="U64" s="17"/>
      <c r="V64" s="17"/>
      <c r="W64" s="28"/>
      <c r="X64" s="28"/>
      <c r="Y64" s="28"/>
      <c r="Z64" s="113"/>
    </row>
    <row r="65" spans="1:26" s="6" customFormat="1" ht="153" x14ac:dyDescent="0.2">
      <c r="A65" s="8" t="s">
        <v>57</v>
      </c>
      <c r="B65" s="1" t="s">
        <v>588</v>
      </c>
      <c r="C65" s="13">
        <v>11200</v>
      </c>
      <c r="D65" s="5" t="s">
        <v>5</v>
      </c>
      <c r="E65" s="5" t="s">
        <v>5</v>
      </c>
      <c r="F65" s="5" t="s">
        <v>5</v>
      </c>
      <c r="G65" s="5" t="s">
        <v>5</v>
      </c>
      <c r="H65" s="5" t="s">
        <v>5</v>
      </c>
      <c r="I65" s="5" t="s">
        <v>5</v>
      </c>
      <c r="J65" s="5" t="s">
        <v>5</v>
      </c>
      <c r="K65" s="5" t="s">
        <v>5</v>
      </c>
      <c r="L65" s="5" t="s">
        <v>5</v>
      </c>
      <c r="M65" s="5" t="s">
        <v>5</v>
      </c>
      <c r="N65" s="34" t="s">
        <v>5</v>
      </c>
      <c r="O65" s="3">
        <f t="shared" ref="O65:Z65" si="7">O66+O69+O83</f>
        <v>105555.7</v>
      </c>
      <c r="P65" s="3">
        <f t="shared" si="7"/>
        <v>104790.49999999999</v>
      </c>
      <c r="Q65" s="3">
        <f t="shared" si="7"/>
        <v>109551.90000000001</v>
      </c>
      <c r="R65" s="3">
        <f t="shared" si="7"/>
        <v>82506.200000000012</v>
      </c>
      <c r="S65" s="3">
        <f t="shared" si="7"/>
        <v>82506.200000000012</v>
      </c>
      <c r="T65" s="3">
        <f t="shared" si="7"/>
        <v>0</v>
      </c>
      <c r="U65" s="3">
        <f t="shared" si="7"/>
        <v>85292</v>
      </c>
      <c r="V65" s="3">
        <f t="shared" si="7"/>
        <v>85292</v>
      </c>
      <c r="W65" s="3">
        <f t="shared" si="7"/>
        <v>0</v>
      </c>
      <c r="X65" s="3">
        <f t="shared" si="7"/>
        <v>83208.5</v>
      </c>
      <c r="Y65" s="3">
        <f t="shared" si="7"/>
        <v>83208.5</v>
      </c>
      <c r="Z65" s="110">
        <f t="shared" si="7"/>
        <v>0</v>
      </c>
    </row>
    <row r="66" spans="1:26" s="6" customFormat="1" ht="25.5" x14ac:dyDescent="0.2">
      <c r="A66" s="8" t="s">
        <v>58</v>
      </c>
      <c r="B66" s="1" t="s">
        <v>9</v>
      </c>
      <c r="C66" s="13">
        <v>11201</v>
      </c>
      <c r="D66" s="5" t="s">
        <v>5</v>
      </c>
      <c r="E66" s="5" t="s">
        <v>5</v>
      </c>
      <c r="F66" s="5" t="s">
        <v>5</v>
      </c>
      <c r="G66" s="5" t="s">
        <v>5</v>
      </c>
      <c r="H66" s="5" t="s">
        <v>5</v>
      </c>
      <c r="I66" s="5" t="s">
        <v>5</v>
      </c>
      <c r="J66" s="5" t="s">
        <v>5</v>
      </c>
      <c r="K66" s="5" t="s">
        <v>5</v>
      </c>
      <c r="L66" s="5" t="s">
        <v>5</v>
      </c>
      <c r="M66" s="5" t="s">
        <v>5</v>
      </c>
      <c r="N66" s="34" t="s">
        <v>5</v>
      </c>
      <c r="O66" s="3"/>
      <c r="P66" s="3"/>
      <c r="Q66" s="3"/>
      <c r="R66" s="3"/>
      <c r="S66" s="3"/>
      <c r="T66" s="3"/>
      <c r="U66" s="3"/>
      <c r="V66" s="3"/>
      <c r="W66" s="3"/>
      <c r="X66" s="3"/>
      <c r="Y66" s="3"/>
      <c r="Z66" s="110"/>
    </row>
    <row r="67" spans="1:26" x14ac:dyDescent="0.2">
      <c r="A67" s="30" t="s">
        <v>59</v>
      </c>
      <c r="B67" s="31" t="s">
        <v>71</v>
      </c>
      <c r="C67" s="15">
        <v>11202</v>
      </c>
      <c r="D67" s="44"/>
      <c r="E67" s="44"/>
      <c r="F67" s="45"/>
      <c r="G67" s="25"/>
      <c r="H67" s="25"/>
      <c r="I67" s="25"/>
      <c r="J67" s="40"/>
      <c r="K67" s="40"/>
      <c r="L67" s="40"/>
      <c r="M67" s="33"/>
      <c r="N67" s="43"/>
      <c r="O67" s="28"/>
      <c r="P67" s="28"/>
      <c r="Q67" s="28"/>
      <c r="R67" s="28"/>
      <c r="S67" s="17"/>
      <c r="T67" s="17"/>
      <c r="U67" s="17"/>
      <c r="V67" s="17"/>
      <c r="W67" s="17"/>
      <c r="X67" s="17"/>
      <c r="Y67" s="17"/>
      <c r="Z67" s="116"/>
    </row>
    <row r="68" spans="1:26" x14ac:dyDescent="0.2">
      <c r="A68" s="30" t="s">
        <v>60</v>
      </c>
      <c r="B68" s="31" t="s">
        <v>71</v>
      </c>
      <c r="C68" s="15">
        <v>11203</v>
      </c>
      <c r="D68" s="46"/>
      <c r="E68" s="46"/>
      <c r="F68" s="46"/>
      <c r="G68" s="46"/>
      <c r="H68" s="46"/>
      <c r="I68" s="46"/>
      <c r="J68" s="46"/>
      <c r="K68" s="46"/>
      <c r="L68" s="46"/>
      <c r="M68" s="46"/>
      <c r="N68" s="47"/>
      <c r="O68" s="17"/>
      <c r="P68" s="17"/>
      <c r="Q68" s="17"/>
      <c r="R68" s="17"/>
      <c r="S68" s="17"/>
      <c r="T68" s="17"/>
      <c r="U68" s="17"/>
      <c r="V68" s="17"/>
      <c r="W68" s="17"/>
      <c r="X68" s="17"/>
      <c r="Y68" s="17"/>
      <c r="Z68" s="113"/>
    </row>
    <row r="69" spans="1:26" s="6" customFormat="1" ht="38.25" x14ac:dyDescent="0.2">
      <c r="A69" s="8" t="s">
        <v>61</v>
      </c>
      <c r="B69" s="1" t="s">
        <v>10</v>
      </c>
      <c r="C69" s="13">
        <v>11300</v>
      </c>
      <c r="D69" s="5" t="s">
        <v>5</v>
      </c>
      <c r="E69" s="5" t="s">
        <v>5</v>
      </c>
      <c r="F69" s="5" t="s">
        <v>5</v>
      </c>
      <c r="G69" s="5" t="s">
        <v>5</v>
      </c>
      <c r="H69" s="5" t="s">
        <v>5</v>
      </c>
      <c r="I69" s="5" t="s">
        <v>5</v>
      </c>
      <c r="J69" s="5" t="s">
        <v>5</v>
      </c>
      <c r="K69" s="5" t="s">
        <v>5</v>
      </c>
      <c r="L69" s="5" t="s">
        <v>5</v>
      </c>
      <c r="M69" s="5" t="s">
        <v>5</v>
      </c>
      <c r="N69" s="34" t="s">
        <v>5</v>
      </c>
      <c r="O69" s="3">
        <f>SUM(O70:O82)</f>
        <v>105555.7</v>
      </c>
      <c r="P69" s="3">
        <f t="shared" ref="P69:Z69" si="8">SUM(P70:P82)</f>
        <v>104790.49999999999</v>
      </c>
      <c r="Q69" s="3">
        <f t="shared" si="8"/>
        <v>109551.90000000001</v>
      </c>
      <c r="R69" s="3">
        <f t="shared" si="8"/>
        <v>82506.200000000012</v>
      </c>
      <c r="S69" s="3">
        <f t="shared" si="8"/>
        <v>82506.200000000012</v>
      </c>
      <c r="T69" s="3">
        <f t="shared" si="8"/>
        <v>0</v>
      </c>
      <c r="U69" s="3">
        <f t="shared" si="8"/>
        <v>85292</v>
      </c>
      <c r="V69" s="3">
        <f t="shared" si="8"/>
        <v>85292</v>
      </c>
      <c r="W69" s="3">
        <f t="shared" si="8"/>
        <v>0</v>
      </c>
      <c r="X69" s="3">
        <f t="shared" si="8"/>
        <v>83208.5</v>
      </c>
      <c r="Y69" s="3">
        <f t="shared" si="8"/>
        <v>83208.5</v>
      </c>
      <c r="Z69" s="3">
        <f t="shared" si="8"/>
        <v>0</v>
      </c>
    </row>
    <row r="70" spans="1:26" ht="261" customHeight="1" x14ac:dyDescent="0.2">
      <c r="A70" s="30" t="s">
        <v>62</v>
      </c>
      <c r="B70" s="31" t="s">
        <v>509</v>
      </c>
      <c r="C70" s="15">
        <v>11301</v>
      </c>
      <c r="D70" s="21" t="s">
        <v>166</v>
      </c>
      <c r="E70" s="20" t="s">
        <v>394</v>
      </c>
      <c r="F70" s="20" t="s">
        <v>168</v>
      </c>
      <c r="G70" s="19" t="s">
        <v>271</v>
      </c>
      <c r="H70" s="20" t="s">
        <v>272</v>
      </c>
      <c r="I70" s="20" t="s">
        <v>273</v>
      </c>
      <c r="J70" s="19" t="s">
        <v>544</v>
      </c>
      <c r="K70" s="20" t="s">
        <v>497</v>
      </c>
      <c r="L70" s="20" t="s">
        <v>498</v>
      </c>
      <c r="M70" s="2" t="s">
        <v>129</v>
      </c>
      <c r="N70" s="2" t="s">
        <v>130</v>
      </c>
      <c r="O70" s="17">
        <v>4460.8999999999996</v>
      </c>
      <c r="P70" s="17">
        <v>4460.8999999999996</v>
      </c>
      <c r="Q70" s="17">
        <v>4896.6000000000004</v>
      </c>
      <c r="R70" s="17">
        <v>5409.6</v>
      </c>
      <c r="S70" s="17">
        <f>R70</f>
        <v>5409.6</v>
      </c>
      <c r="T70" s="17"/>
      <c r="U70" s="17">
        <v>5413.6</v>
      </c>
      <c r="V70" s="17">
        <f>U70</f>
        <v>5413.6</v>
      </c>
      <c r="W70" s="17"/>
      <c r="X70" s="17">
        <v>5451.8</v>
      </c>
      <c r="Y70" s="17">
        <f>X70</f>
        <v>5451.8</v>
      </c>
      <c r="Z70" s="113"/>
    </row>
    <row r="71" spans="1:26" ht="264.75" customHeight="1" x14ac:dyDescent="0.2">
      <c r="A71" s="30" t="s">
        <v>345</v>
      </c>
      <c r="B71" s="31" t="s">
        <v>589</v>
      </c>
      <c r="C71" s="15">
        <v>11302</v>
      </c>
      <c r="D71" s="21" t="s">
        <v>166</v>
      </c>
      <c r="E71" s="20" t="s">
        <v>394</v>
      </c>
      <c r="F71" s="20" t="s">
        <v>168</v>
      </c>
      <c r="G71" s="19" t="s">
        <v>271</v>
      </c>
      <c r="H71" s="20" t="s">
        <v>272</v>
      </c>
      <c r="I71" s="20" t="s">
        <v>273</v>
      </c>
      <c r="J71" s="19" t="s">
        <v>499</v>
      </c>
      <c r="K71" s="20" t="s">
        <v>497</v>
      </c>
      <c r="L71" s="20" t="s">
        <v>498</v>
      </c>
      <c r="M71" s="2" t="s">
        <v>129</v>
      </c>
      <c r="N71" s="2" t="s">
        <v>130</v>
      </c>
      <c r="O71" s="17">
        <v>2186.6</v>
      </c>
      <c r="P71" s="17">
        <v>2186.6</v>
      </c>
      <c r="Q71" s="17">
        <v>2152.4</v>
      </c>
      <c r="R71" s="17">
        <v>1711.2</v>
      </c>
      <c r="S71" s="17">
        <f>R71</f>
        <v>1711.2</v>
      </c>
      <c r="T71" s="17"/>
      <c r="U71" s="17">
        <v>1711.2</v>
      </c>
      <c r="V71" s="17">
        <f>U71</f>
        <v>1711.2</v>
      </c>
      <c r="W71" s="17"/>
      <c r="X71" s="17">
        <v>1711.2</v>
      </c>
      <c r="Y71" s="17">
        <f>X71</f>
        <v>1711.2</v>
      </c>
      <c r="Z71" s="113"/>
    </row>
    <row r="72" spans="1:26" ht="312.75" customHeight="1" x14ac:dyDescent="0.2">
      <c r="A72" s="30" t="s">
        <v>346</v>
      </c>
      <c r="B72" s="31" t="s">
        <v>590</v>
      </c>
      <c r="C72" s="15">
        <v>11305</v>
      </c>
      <c r="D72" s="19" t="s">
        <v>396</v>
      </c>
      <c r="E72" s="20" t="s">
        <v>159</v>
      </c>
      <c r="F72" s="20" t="s">
        <v>395</v>
      </c>
      <c r="G72" s="19" t="s">
        <v>500</v>
      </c>
      <c r="H72" s="21" t="s">
        <v>483</v>
      </c>
      <c r="I72" s="20" t="s">
        <v>482</v>
      </c>
      <c r="J72" s="19" t="s">
        <v>545</v>
      </c>
      <c r="K72" s="20" t="s">
        <v>546</v>
      </c>
      <c r="L72" s="20" t="s">
        <v>547</v>
      </c>
      <c r="M72" s="18" t="s">
        <v>94</v>
      </c>
      <c r="N72" s="18" t="s">
        <v>101</v>
      </c>
      <c r="O72" s="17">
        <v>16509.900000000001</v>
      </c>
      <c r="P72" s="17">
        <v>16491.900000000001</v>
      </c>
      <c r="Q72" s="17">
        <v>15018.4</v>
      </c>
      <c r="R72" s="17"/>
      <c r="S72" s="17"/>
      <c r="T72" s="17"/>
      <c r="U72" s="17"/>
      <c r="V72" s="17"/>
      <c r="W72" s="17"/>
      <c r="X72" s="17"/>
      <c r="Y72" s="17"/>
      <c r="Z72" s="113"/>
    </row>
    <row r="73" spans="1:26" ht="348.75" customHeight="1" x14ac:dyDescent="0.2">
      <c r="A73" s="30" t="s">
        <v>347</v>
      </c>
      <c r="B73" s="31" t="s">
        <v>591</v>
      </c>
      <c r="C73" s="15">
        <v>11306</v>
      </c>
      <c r="D73" s="19" t="s">
        <v>396</v>
      </c>
      <c r="E73" s="20" t="s">
        <v>159</v>
      </c>
      <c r="F73" s="20" t="s">
        <v>274</v>
      </c>
      <c r="G73" s="19" t="s">
        <v>501</v>
      </c>
      <c r="H73" s="20" t="s">
        <v>484</v>
      </c>
      <c r="I73" s="20" t="s">
        <v>447</v>
      </c>
      <c r="J73" s="19" t="s">
        <v>548</v>
      </c>
      <c r="K73" s="20" t="s">
        <v>549</v>
      </c>
      <c r="L73" s="20" t="s">
        <v>550</v>
      </c>
      <c r="M73" s="18" t="s">
        <v>94</v>
      </c>
      <c r="N73" s="18" t="s">
        <v>101</v>
      </c>
      <c r="O73" s="17">
        <v>30074.9</v>
      </c>
      <c r="P73" s="17">
        <v>30074.9</v>
      </c>
      <c r="Q73" s="17">
        <v>16139.3</v>
      </c>
      <c r="R73" s="17"/>
      <c r="S73" s="17"/>
      <c r="T73" s="17"/>
      <c r="U73" s="17"/>
      <c r="V73" s="17"/>
      <c r="W73" s="17"/>
      <c r="X73" s="17"/>
      <c r="Y73" s="17"/>
      <c r="Z73" s="113"/>
    </row>
    <row r="74" spans="1:26" ht="287.25" customHeight="1" x14ac:dyDescent="0.2">
      <c r="A74" s="30" t="s">
        <v>481</v>
      </c>
      <c r="B74" s="31" t="s">
        <v>592</v>
      </c>
      <c r="C74" s="15">
        <v>11328</v>
      </c>
      <c r="D74" s="21" t="s">
        <v>277</v>
      </c>
      <c r="E74" s="20" t="s">
        <v>159</v>
      </c>
      <c r="F74" s="20" t="s">
        <v>278</v>
      </c>
      <c r="G74" s="19" t="s">
        <v>399</v>
      </c>
      <c r="H74" s="20" t="s">
        <v>279</v>
      </c>
      <c r="I74" s="20" t="s">
        <v>400</v>
      </c>
      <c r="J74" s="19" t="s">
        <v>401</v>
      </c>
      <c r="K74" s="20" t="s">
        <v>185</v>
      </c>
      <c r="L74" s="20" t="s">
        <v>280</v>
      </c>
      <c r="M74" s="18" t="s">
        <v>104</v>
      </c>
      <c r="N74" s="18" t="s">
        <v>94</v>
      </c>
      <c r="O74" s="17">
        <v>26527.5</v>
      </c>
      <c r="P74" s="17">
        <v>26527.5</v>
      </c>
      <c r="Q74" s="17">
        <v>38566.9</v>
      </c>
      <c r="R74" s="17">
        <f>46200</f>
        <v>46200</v>
      </c>
      <c r="S74" s="17">
        <f>R74</f>
        <v>46200</v>
      </c>
      <c r="T74" s="17"/>
      <c r="U74" s="17">
        <f>46200</f>
        <v>46200</v>
      </c>
      <c r="V74" s="17">
        <f>U74</f>
        <v>46200</v>
      </c>
      <c r="W74" s="17"/>
      <c r="X74" s="17">
        <v>46200</v>
      </c>
      <c r="Y74" s="17">
        <f>X74</f>
        <v>46200</v>
      </c>
      <c r="Z74" s="113"/>
    </row>
    <row r="75" spans="1:26" ht="312.75" customHeight="1" x14ac:dyDescent="0.2">
      <c r="A75" s="30" t="s">
        <v>348</v>
      </c>
      <c r="B75" s="31" t="s">
        <v>593</v>
      </c>
      <c r="C75" s="15">
        <v>11339</v>
      </c>
      <c r="D75" s="21" t="s">
        <v>281</v>
      </c>
      <c r="E75" s="20" t="s">
        <v>282</v>
      </c>
      <c r="F75" s="20" t="s">
        <v>283</v>
      </c>
      <c r="G75" s="19" t="s">
        <v>284</v>
      </c>
      <c r="H75" s="20" t="s">
        <v>402</v>
      </c>
      <c r="I75" s="20" t="s">
        <v>285</v>
      </c>
      <c r="J75" s="19" t="s">
        <v>438</v>
      </c>
      <c r="K75" s="20" t="s">
        <v>185</v>
      </c>
      <c r="L75" s="20" t="s">
        <v>439</v>
      </c>
      <c r="M75" s="18" t="s">
        <v>133</v>
      </c>
      <c r="N75" s="18" t="s">
        <v>134</v>
      </c>
      <c r="O75" s="17">
        <v>657.4</v>
      </c>
      <c r="P75" s="17">
        <v>657.4</v>
      </c>
      <c r="Q75" s="17">
        <v>719.8</v>
      </c>
      <c r="R75" s="17">
        <f>721+2.9</f>
        <v>723.9</v>
      </c>
      <c r="S75" s="17">
        <f>R75</f>
        <v>723.9</v>
      </c>
      <c r="T75" s="17"/>
      <c r="U75" s="17">
        <f>721+2.9</f>
        <v>723.9</v>
      </c>
      <c r="V75" s="17">
        <f>U75</f>
        <v>723.9</v>
      </c>
      <c r="W75" s="17"/>
      <c r="X75" s="17">
        <f>721+2.9</f>
        <v>723.9</v>
      </c>
      <c r="Y75" s="17">
        <f>X75</f>
        <v>723.9</v>
      </c>
      <c r="Z75" s="113"/>
    </row>
    <row r="76" spans="1:26" ht="199.5" customHeight="1" x14ac:dyDescent="0.2">
      <c r="A76" s="30" t="s">
        <v>349</v>
      </c>
      <c r="B76" s="31" t="s">
        <v>594</v>
      </c>
      <c r="C76" s="15">
        <v>11340</v>
      </c>
      <c r="D76" s="19" t="s">
        <v>403</v>
      </c>
      <c r="E76" s="20" t="s">
        <v>404</v>
      </c>
      <c r="F76" s="20" t="s">
        <v>405</v>
      </c>
      <c r="G76" s="19" t="s">
        <v>286</v>
      </c>
      <c r="H76" s="20" t="s">
        <v>406</v>
      </c>
      <c r="I76" s="20" t="s">
        <v>287</v>
      </c>
      <c r="J76" s="19" t="s">
        <v>551</v>
      </c>
      <c r="K76" s="20" t="s">
        <v>185</v>
      </c>
      <c r="L76" s="20" t="s">
        <v>552</v>
      </c>
      <c r="M76" s="18" t="s">
        <v>131</v>
      </c>
      <c r="N76" s="18" t="s">
        <v>132</v>
      </c>
      <c r="O76" s="17">
        <v>2565.6999999999998</v>
      </c>
      <c r="P76" s="17">
        <v>2565.6999999999998</v>
      </c>
      <c r="Q76" s="17">
        <v>2814.9</v>
      </c>
      <c r="R76" s="17">
        <f>1414.9+1410.6</f>
        <v>2825.5</v>
      </c>
      <c r="S76" s="17">
        <f>R76</f>
        <v>2825.5</v>
      </c>
      <c r="T76" s="17"/>
      <c r="U76" s="17">
        <f>1414.9+1410.6</f>
        <v>2825.5</v>
      </c>
      <c r="V76" s="17">
        <f>U76</f>
        <v>2825.5</v>
      </c>
      <c r="W76" s="17"/>
      <c r="X76" s="17">
        <f>1414.9+1410.6</f>
        <v>2825.5</v>
      </c>
      <c r="Y76" s="17">
        <f>X76</f>
        <v>2825.5</v>
      </c>
      <c r="Z76" s="113"/>
    </row>
    <row r="77" spans="1:26" ht="396" customHeight="1" x14ac:dyDescent="0.2">
      <c r="A77" s="30" t="s">
        <v>350</v>
      </c>
      <c r="B77" s="31" t="s">
        <v>595</v>
      </c>
      <c r="C77" s="15">
        <v>11354</v>
      </c>
      <c r="D77" s="21" t="s">
        <v>288</v>
      </c>
      <c r="E77" s="20" t="s">
        <v>407</v>
      </c>
      <c r="F77" s="20" t="s">
        <v>289</v>
      </c>
      <c r="G77" s="19" t="s">
        <v>408</v>
      </c>
      <c r="H77" s="20" t="s">
        <v>409</v>
      </c>
      <c r="I77" s="20" t="s">
        <v>410</v>
      </c>
      <c r="J77" s="19" t="s">
        <v>275</v>
      </c>
      <c r="K77" s="20" t="s">
        <v>159</v>
      </c>
      <c r="L77" s="20" t="s">
        <v>276</v>
      </c>
      <c r="M77" s="18" t="s">
        <v>94</v>
      </c>
      <c r="N77" s="18" t="s">
        <v>101</v>
      </c>
      <c r="O77" s="17"/>
      <c r="P77" s="17"/>
      <c r="Q77" s="17"/>
      <c r="R77" s="17">
        <v>13.5</v>
      </c>
      <c r="S77" s="17">
        <v>13.5</v>
      </c>
      <c r="T77" s="17"/>
      <c r="U77" s="17">
        <v>13.5</v>
      </c>
      <c r="V77" s="17">
        <v>13.5</v>
      </c>
      <c r="W77" s="17"/>
      <c r="X77" s="17">
        <v>13.5</v>
      </c>
      <c r="Y77" s="17">
        <v>13.5</v>
      </c>
      <c r="Z77" s="113"/>
    </row>
    <row r="78" spans="1:26" ht="399" customHeight="1" x14ac:dyDescent="0.2">
      <c r="A78" s="30" t="s">
        <v>351</v>
      </c>
      <c r="B78" s="31" t="s">
        <v>596</v>
      </c>
      <c r="C78" s="15" t="s">
        <v>597</v>
      </c>
      <c r="D78" s="21" t="s">
        <v>288</v>
      </c>
      <c r="E78" s="20" t="s">
        <v>407</v>
      </c>
      <c r="F78" s="20" t="s">
        <v>289</v>
      </c>
      <c r="G78" s="19" t="s">
        <v>408</v>
      </c>
      <c r="H78" s="20" t="s">
        <v>409</v>
      </c>
      <c r="I78" s="20" t="s">
        <v>410</v>
      </c>
      <c r="J78" s="19" t="s">
        <v>275</v>
      </c>
      <c r="K78" s="20" t="s">
        <v>159</v>
      </c>
      <c r="L78" s="20" t="s">
        <v>276</v>
      </c>
      <c r="M78" s="18" t="s">
        <v>94</v>
      </c>
      <c r="N78" s="18" t="s">
        <v>101</v>
      </c>
      <c r="O78" s="17">
        <v>155.80000000000001</v>
      </c>
      <c r="P78" s="17">
        <v>148.69999999999999</v>
      </c>
      <c r="Q78" s="17">
        <v>194.6</v>
      </c>
      <c r="R78" s="17">
        <v>214.3</v>
      </c>
      <c r="S78" s="17">
        <v>214.3</v>
      </c>
      <c r="T78" s="17"/>
      <c r="U78" s="17">
        <v>214.3</v>
      </c>
      <c r="V78" s="17">
        <v>214.3</v>
      </c>
      <c r="W78" s="17"/>
      <c r="X78" s="17">
        <v>214.3</v>
      </c>
      <c r="Y78" s="17">
        <v>214.3</v>
      </c>
      <c r="Z78" s="113"/>
    </row>
    <row r="79" spans="1:26" ht="189.75" customHeight="1" x14ac:dyDescent="0.2">
      <c r="A79" s="30" t="s">
        <v>352</v>
      </c>
      <c r="B79" s="31" t="s">
        <v>598</v>
      </c>
      <c r="C79" s="15">
        <v>11391</v>
      </c>
      <c r="D79" s="19" t="s">
        <v>491</v>
      </c>
      <c r="E79" s="20" t="s">
        <v>357</v>
      </c>
      <c r="F79" s="20" t="s">
        <v>492</v>
      </c>
      <c r="G79" s="21" t="s">
        <v>493</v>
      </c>
      <c r="H79" s="20" t="s">
        <v>494</v>
      </c>
      <c r="I79" s="20" t="s">
        <v>495</v>
      </c>
      <c r="J79" s="21" t="s">
        <v>440</v>
      </c>
      <c r="K79" s="20" t="s">
        <v>357</v>
      </c>
      <c r="L79" s="20" t="s">
        <v>441</v>
      </c>
      <c r="M79" s="18" t="s">
        <v>104</v>
      </c>
      <c r="N79" s="18" t="s">
        <v>96</v>
      </c>
      <c r="O79" s="17">
        <v>2488.9</v>
      </c>
      <c r="P79" s="17">
        <v>2488.9</v>
      </c>
      <c r="Q79" s="17"/>
      <c r="R79" s="17"/>
      <c r="S79" s="17"/>
      <c r="T79" s="17"/>
      <c r="U79" s="17"/>
      <c r="V79" s="17"/>
      <c r="W79" s="17"/>
      <c r="X79" s="17"/>
      <c r="Y79" s="17"/>
      <c r="Z79" s="113"/>
    </row>
    <row r="80" spans="1:26" ht="286.5" customHeight="1" x14ac:dyDescent="0.2">
      <c r="A80" s="30" t="s">
        <v>353</v>
      </c>
      <c r="B80" s="31" t="s">
        <v>600</v>
      </c>
      <c r="C80" s="15">
        <v>11396</v>
      </c>
      <c r="D80" s="19" t="s">
        <v>290</v>
      </c>
      <c r="E80" s="20" t="s">
        <v>291</v>
      </c>
      <c r="F80" s="20" t="s">
        <v>292</v>
      </c>
      <c r="G80" s="19" t="s">
        <v>293</v>
      </c>
      <c r="H80" s="20" t="s">
        <v>294</v>
      </c>
      <c r="I80" s="20" t="s">
        <v>295</v>
      </c>
      <c r="J80" s="19" t="s">
        <v>476</v>
      </c>
      <c r="K80" s="20" t="s">
        <v>165</v>
      </c>
      <c r="L80" s="20" t="s">
        <v>448</v>
      </c>
      <c r="M80" s="18" t="s">
        <v>135</v>
      </c>
      <c r="N80" s="18" t="s">
        <v>136</v>
      </c>
      <c r="O80" s="17">
        <v>3182.1</v>
      </c>
      <c r="P80" s="17">
        <v>2736.5</v>
      </c>
      <c r="Q80" s="17">
        <v>8249.7000000000007</v>
      </c>
      <c r="R80" s="17">
        <f>3166.3</f>
        <v>3166.3</v>
      </c>
      <c r="S80" s="17">
        <f>R80</f>
        <v>3166.3</v>
      </c>
      <c r="T80" s="17"/>
      <c r="U80" s="17">
        <f>3168.1+2549.5</f>
        <v>5717.6</v>
      </c>
      <c r="V80" s="17">
        <f>U80</f>
        <v>5717.6</v>
      </c>
      <c r="W80" s="17"/>
      <c r="X80" s="17">
        <f>3184.9</f>
        <v>3184.9</v>
      </c>
      <c r="Y80" s="17">
        <f>X80</f>
        <v>3184.9</v>
      </c>
      <c r="Z80" s="113"/>
    </row>
    <row r="81" spans="1:26" ht="409.5" x14ac:dyDescent="0.2">
      <c r="A81" s="30" t="s">
        <v>354</v>
      </c>
      <c r="B81" s="31" t="s">
        <v>599</v>
      </c>
      <c r="C81" s="15">
        <v>11397</v>
      </c>
      <c r="D81" s="19" t="s">
        <v>412</v>
      </c>
      <c r="E81" s="20" t="s">
        <v>411</v>
      </c>
      <c r="F81" s="20" t="s">
        <v>296</v>
      </c>
      <c r="G81" s="19" t="s">
        <v>413</v>
      </c>
      <c r="H81" s="20" t="s">
        <v>297</v>
      </c>
      <c r="I81" s="20" t="s">
        <v>298</v>
      </c>
      <c r="J81" s="19" t="s">
        <v>553</v>
      </c>
      <c r="K81" s="20" t="s">
        <v>359</v>
      </c>
      <c r="L81" s="20" t="s">
        <v>449</v>
      </c>
      <c r="M81" s="18" t="s">
        <v>137</v>
      </c>
      <c r="N81" s="18" t="s">
        <v>138</v>
      </c>
      <c r="O81" s="17">
        <v>16746</v>
      </c>
      <c r="P81" s="17">
        <v>16451.5</v>
      </c>
      <c r="Q81" s="17">
        <v>20799.3</v>
      </c>
      <c r="R81" s="17">
        <f>20050.1+961.7+67+1163.1</f>
        <v>22241.899999999998</v>
      </c>
      <c r="S81" s="17">
        <f>R81</f>
        <v>22241.899999999998</v>
      </c>
      <c r="T81" s="17"/>
      <c r="U81" s="17">
        <f>20213.7+961.7+5+1292</f>
        <v>22472.400000000001</v>
      </c>
      <c r="V81" s="17">
        <f>U81</f>
        <v>22472.400000000001</v>
      </c>
      <c r="W81" s="17"/>
      <c r="X81" s="17">
        <f>20284+961.7+5.5+1632.2</f>
        <v>22883.4</v>
      </c>
      <c r="Y81" s="17">
        <f>X81</f>
        <v>22883.4</v>
      </c>
      <c r="Z81" s="113"/>
    </row>
    <row r="82" spans="1:26" ht="76.5" x14ac:dyDescent="0.2">
      <c r="A82" s="96"/>
      <c r="B82" s="14" t="s">
        <v>502</v>
      </c>
      <c r="C82" s="97"/>
      <c r="D82" s="98"/>
      <c r="E82" s="99"/>
      <c r="F82" s="99"/>
      <c r="G82" s="98" t="s">
        <v>503</v>
      </c>
      <c r="H82" s="99" t="s">
        <v>504</v>
      </c>
      <c r="I82" s="99" t="s">
        <v>505</v>
      </c>
      <c r="J82" s="98"/>
      <c r="K82" s="99"/>
      <c r="L82" s="99"/>
      <c r="M82" s="100" t="s">
        <v>94</v>
      </c>
      <c r="N82" s="100" t="s">
        <v>101</v>
      </c>
      <c r="O82" s="101"/>
      <c r="P82" s="101"/>
      <c r="Q82" s="101"/>
      <c r="R82" s="101"/>
      <c r="S82" s="101"/>
      <c r="T82" s="101"/>
      <c r="U82" s="101"/>
      <c r="V82" s="101"/>
      <c r="W82" s="101"/>
      <c r="X82" s="101"/>
      <c r="Y82" s="101"/>
      <c r="Z82" s="117"/>
    </row>
    <row r="83" spans="1:26" ht="39" thickBot="1" x14ac:dyDescent="0.25">
      <c r="A83" s="76" t="s">
        <v>63</v>
      </c>
      <c r="B83" s="77" t="s">
        <v>601</v>
      </c>
      <c r="C83" s="78">
        <v>11400</v>
      </c>
      <c r="D83" s="79" t="s">
        <v>5</v>
      </c>
      <c r="E83" s="79" t="s">
        <v>5</v>
      </c>
      <c r="F83" s="79" t="s">
        <v>5</v>
      </c>
      <c r="G83" s="79" t="s">
        <v>5</v>
      </c>
      <c r="H83" s="79" t="s">
        <v>5</v>
      </c>
      <c r="I83" s="79" t="s">
        <v>5</v>
      </c>
      <c r="J83" s="79" t="s">
        <v>5</v>
      </c>
      <c r="K83" s="79" t="s">
        <v>5</v>
      </c>
      <c r="L83" s="79" t="s">
        <v>5</v>
      </c>
      <c r="M83" s="79" t="s">
        <v>5</v>
      </c>
      <c r="N83" s="80" t="s">
        <v>5</v>
      </c>
      <c r="O83" s="81"/>
      <c r="P83" s="81"/>
      <c r="Q83" s="81"/>
      <c r="R83" s="81"/>
      <c r="S83" s="81"/>
      <c r="T83" s="81"/>
      <c r="U83" s="81"/>
      <c r="V83" s="81"/>
      <c r="W83" s="81"/>
      <c r="X83" s="81"/>
      <c r="Y83" s="81"/>
      <c r="Z83" s="118"/>
    </row>
    <row r="84" spans="1:26" x14ac:dyDescent="0.2">
      <c r="A84" s="82" t="s">
        <v>73</v>
      </c>
      <c r="B84" s="83" t="s">
        <v>71</v>
      </c>
      <c r="C84" s="84">
        <v>11401</v>
      </c>
      <c r="D84" s="85"/>
      <c r="E84" s="85"/>
      <c r="F84" s="85"/>
      <c r="G84" s="85"/>
      <c r="H84" s="85"/>
      <c r="I84" s="85"/>
      <c r="J84" s="85"/>
      <c r="K84" s="85"/>
      <c r="L84" s="85"/>
      <c r="M84" s="86"/>
      <c r="N84" s="87"/>
      <c r="O84" s="88"/>
      <c r="P84" s="88"/>
      <c r="Q84" s="88"/>
      <c r="R84" s="88"/>
      <c r="S84" s="88"/>
      <c r="T84" s="88"/>
      <c r="U84" s="88"/>
      <c r="V84" s="88"/>
      <c r="W84" s="88"/>
      <c r="X84" s="88"/>
      <c r="Y84" s="88"/>
      <c r="Z84" s="119"/>
    </row>
    <row r="85" spans="1:26" x14ac:dyDescent="0.2">
      <c r="A85" s="48" t="s">
        <v>74</v>
      </c>
      <c r="B85" s="31" t="s">
        <v>71</v>
      </c>
      <c r="C85" s="15">
        <v>11402</v>
      </c>
      <c r="D85" s="49"/>
      <c r="E85" s="49"/>
      <c r="F85" s="49"/>
      <c r="G85" s="49"/>
      <c r="H85" s="49"/>
      <c r="I85" s="49"/>
      <c r="J85" s="49"/>
      <c r="K85" s="49"/>
      <c r="L85" s="49"/>
      <c r="M85" s="51"/>
      <c r="N85" s="52"/>
      <c r="O85" s="17"/>
      <c r="P85" s="17"/>
      <c r="Q85" s="17"/>
      <c r="R85" s="17"/>
      <c r="S85" s="17"/>
      <c r="T85" s="17"/>
      <c r="U85" s="17"/>
      <c r="V85" s="17"/>
      <c r="W85" s="17"/>
      <c r="X85" s="17"/>
      <c r="Y85" s="17"/>
      <c r="Z85" s="113"/>
    </row>
    <row r="86" spans="1:26" s="6" customFormat="1" ht="76.5" x14ac:dyDescent="0.2">
      <c r="A86" s="35" t="s">
        <v>64</v>
      </c>
      <c r="B86" s="1" t="s">
        <v>602</v>
      </c>
      <c r="C86" s="13">
        <v>11500</v>
      </c>
      <c r="D86" s="5" t="s">
        <v>5</v>
      </c>
      <c r="E86" s="5" t="s">
        <v>5</v>
      </c>
      <c r="F86" s="5" t="s">
        <v>5</v>
      </c>
      <c r="G86" s="5" t="s">
        <v>5</v>
      </c>
      <c r="H86" s="5" t="s">
        <v>5</v>
      </c>
      <c r="I86" s="5" t="s">
        <v>5</v>
      </c>
      <c r="J86" s="5" t="s">
        <v>5</v>
      </c>
      <c r="K86" s="5" t="s">
        <v>5</v>
      </c>
      <c r="L86" s="5" t="s">
        <v>5</v>
      </c>
      <c r="M86" s="53" t="s">
        <v>5</v>
      </c>
      <c r="N86" s="54" t="s">
        <v>5</v>
      </c>
      <c r="O86" s="3">
        <f>O87+O89+O88</f>
        <v>287640.8</v>
      </c>
      <c r="P86" s="3">
        <f t="shared" ref="P86:Z86" si="9">P87+P89+P88</f>
        <v>287640.8</v>
      </c>
      <c r="Q86" s="3">
        <f t="shared" si="9"/>
        <v>305060.3</v>
      </c>
      <c r="R86" s="3">
        <f t="shared" si="9"/>
        <v>299568.30000000005</v>
      </c>
      <c r="S86" s="3">
        <f t="shared" si="9"/>
        <v>299568.30000000005</v>
      </c>
      <c r="T86" s="3">
        <f t="shared" si="9"/>
        <v>0</v>
      </c>
      <c r="U86" s="3">
        <f t="shared" si="9"/>
        <v>300879.40000000002</v>
      </c>
      <c r="V86" s="3">
        <f t="shared" ref="V86" si="10">V87+V89+V88</f>
        <v>300879.40000000002</v>
      </c>
      <c r="W86" s="3">
        <f t="shared" si="9"/>
        <v>0</v>
      </c>
      <c r="X86" s="3">
        <f t="shared" si="9"/>
        <v>313334.09999999998</v>
      </c>
      <c r="Y86" s="3">
        <f t="shared" ref="Y86" si="11">Y87+Y89+Y88</f>
        <v>313334.09999999998</v>
      </c>
      <c r="Z86" s="110">
        <f t="shared" si="9"/>
        <v>0</v>
      </c>
    </row>
    <row r="87" spans="1:26" ht="299.25" customHeight="1" x14ac:dyDescent="0.2">
      <c r="A87" s="30" t="s">
        <v>65</v>
      </c>
      <c r="B87" s="31" t="s">
        <v>603</v>
      </c>
      <c r="C87" s="15">
        <v>11501</v>
      </c>
      <c r="D87" s="21" t="s">
        <v>247</v>
      </c>
      <c r="E87" s="20" t="s">
        <v>299</v>
      </c>
      <c r="F87" s="20" t="s">
        <v>249</v>
      </c>
      <c r="G87" s="19" t="s">
        <v>300</v>
      </c>
      <c r="H87" s="20" t="s">
        <v>301</v>
      </c>
      <c r="I87" s="20" t="s">
        <v>302</v>
      </c>
      <c r="J87" s="19" t="s">
        <v>414</v>
      </c>
      <c r="K87" s="20" t="s">
        <v>185</v>
      </c>
      <c r="L87" s="20" t="s">
        <v>415</v>
      </c>
      <c r="M87" s="55" t="s">
        <v>95</v>
      </c>
      <c r="N87" s="55" t="s">
        <v>99</v>
      </c>
      <c r="O87" s="17">
        <v>96168.7</v>
      </c>
      <c r="P87" s="17">
        <v>96168.7</v>
      </c>
      <c r="Q87" s="17">
        <v>95640.1</v>
      </c>
      <c r="R87" s="17">
        <v>93221.1</v>
      </c>
      <c r="S87" s="17">
        <v>93221.1</v>
      </c>
      <c r="T87" s="17"/>
      <c r="U87" s="17">
        <v>93629.1</v>
      </c>
      <c r="V87" s="17">
        <v>93629.1</v>
      </c>
      <c r="W87" s="17"/>
      <c r="X87" s="17">
        <v>97504.8</v>
      </c>
      <c r="Y87" s="17">
        <v>97504.8</v>
      </c>
      <c r="Z87" s="113"/>
    </row>
    <row r="88" spans="1:26" ht="297" customHeight="1" x14ac:dyDescent="0.2">
      <c r="A88" s="30" t="s">
        <v>75</v>
      </c>
      <c r="B88" s="31" t="s">
        <v>604</v>
      </c>
      <c r="C88" s="15">
        <v>11502</v>
      </c>
      <c r="D88" s="21" t="s">
        <v>247</v>
      </c>
      <c r="E88" s="20" t="s">
        <v>299</v>
      </c>
      <c r="F88" s="20" t="s">
        <v>249</v>
      </c>
      <c r="G88" s="19" t="s">
        <v>300</v>
      </c>
      <c r="H88" s="20" t="s">
        <v>301</v>
      </c>
      <c r="I88" s="20" t="s">
        <v>302</v>
      </c>
      <c r="J88" s="19" t="s">
        <v>414</v>
      </c>
      <c r="K88" s="20" t="s">
        <v>185</v>
      </c>
      <c r="L88" s="20" t="s">
        <v>415</v>
      </c>
      <c r="M88" s="55" t="s">
        <v>95</v>
      </c>
      <c r="N88" s="55" t="s">
        <v>99</v>
      </c>
      <c r="O88" s="17">
        <v>114277</v>
      </c>
      <c r="P88" s="17">
        <v>114277</v>
      </c>
      <c r="Q88" s="17">
        <v>127964.5</v>
      </c>
      <c r="R88" s="17">
        <v>124728.1</v>
      </c>
      <c r="S88" s="17">
        <v>124728.1</v>
      </c>
      <c r="T88" s="17"/>
      <c r="U88" s="17">
        <v>125274</v>
      </c>
      <c r="V88" s="17">
        <v>125274</v>
      </c>
      <c r="W88" s="17"/>
      <c r="X88" s="17">
        <v>130459.6</v>
      </c>
      <c r="Y88" s="17">
        <v>130459.6</v>
      </c>
      <c r="Z88" s="113"/>
    </row>
    <row r="89" spans="1:26" ht="314.25" customHeight="1" x14ac:dyDescent="0.2">
      <c r="A89" s="30" t="s">
        <v>355</v>
      </c>
      <c r="B89" s="31" t="s">
        <v>605</v>
      </c>
      <c r="C89" s="15">
        <v>11503</v>
      </c>
      <c r="D89" s="21" t="s">
        <v>247</v>
      </c>
      <c r="E89" s="20" t="s">
        <v>299</v>
      </c>
      <c r="F89" s="20" t="s">
        <v>249</v>
      </c>
      <c r="G89" s="19" t="s">
        <v>300</v>
      </c>
      <c r="H89" s="20" t="s">
        <v>303</v>
      </c>
      <c r="I89" s="20" t="s">
        <v>302</v>
      </c>
      <c r="J89" s="19" t="s">
        <v>414</v>
      </c>
      <c r="K89" s="20" t="s">
        <v>185</v>
      </c>
      <c r="L89" s="20" t="s">
        <v>415</v>
      </c>
      <c r="M89" s="55" t="s">
        <v>139</v>
      </c>
      <c r="N89" s="55" t="s">
        <v>140</v>
      </c>
      <c r="O89" s="17">
        <v>77195.100000000006</v>
      </c>
      <c r="P89" s="17">
        <v>77195.100000000006</v>
      </c>
      <c r="Q89" s="17">
        <v>81455.7</v>
      </c>
      <c r="R89" s="17">
        <v>81619.100000000006</v>
      </c>
      <c r="S89" s="17">
        <v>81619.100000000006</v>
      </c>
      <c r="T89" s="17"/>
      <c r="U89" s="17">
        <v>81976.3</v>
      </c>
      <c r="V89" s="17">
        <v>81976.3</v>
      </c>
      <c r="W89" s="17"/>
      <c r="X89" s="17">
        <v>85369.7</v>
      </c>
      <c r="Y89" s="17">
        <v>85369.7</v>
      </c>
      <c r="Z89" s="113"/>
    </row>
    <row r="90" spans="1:26" s="6" customFormat="1" ht="114.75" x14ac:dyDescent="0.2">
      <c r="A90" s="8" t="s">
        <v>66</v>
      </c>
      <c r="B90" s="1" t="s">
        <v>606</v>
      </c>
      <c r="C90" s="13">
        <v>11600</v>
      </c>
      <c r="D90" s="5" t="s">
        <v>5</v>
      </c>
      <c r="E90" s="5" t="s">
        <v>5</v>
      </c>
      <c r="F90" s="5" t="s">
        <v>5</v>
      </c>
      <c r="G90" s="5" t="s">
        <v>5</v>
      </c>
      <c r="H90" s="5" t="s">
        <v>5</v>
      </c>
      <c r="I90" s="5" t="s">
        <v>5</v>
      </c>
      <c r="J90" s="5" t="s">
        <v>5</v>
      </c>
      <c r="K90" s="5" t="s">
        <v>5</v>
      </c>
      <c r="L90" s="5" t="s">
        <v>5</v>
      </c>
      <c r="M90" s="5" t="s">
        <v>5</v>
      </c>
      <c r="N90" s="34" t="s">
        <v>5</v>
      </c>
      <c r="O90" s="3"/>
      <c r="P90" s="3"/>
      <c r="Q90" s="3"/>
      <c r="R90" s="3"/>
      <c r="S90" s="3"/>
      <c r="T90" s="3"/>
      <c r="U90" s="3"/>
      <c r="V90" s="3"/>
      <c r="W90" s="3"/>
      <c r="X90" s="3"/>
      <c r="Y90" s="3"/>
      <c r="Z90" s="110"/>
    </row>
    <row r="91" spans="1:26" s="6" customFormat="1" ht="25.5" x14ac:dyDescent="0.2">
      <c r="A91" s="8" t="s">
        <v>67</v>
      </c>
      <c r="B91" s="1" t="s">
        <v>607</v>
      </c>
      <c r="C91" s="13">
        <v>11601</v>
      </c>
      <c r="D91" s="5" t="s">
        <v>5</v>
      </c>
      <c r="E91" s="5" t="s">
        <v>5</v>
      </c>
      <c r="F91" s="5" t="s">
        <v>5</v>
      </c>
      <c r="G91" s="5" t="s">
        <v>5</v>
      </c>
      <c r="H91" s="5" t="s">
        <v>5</v>
      </c>
      <c r="I91" s="5" t="s">
        <v>5</v>
      </c>
      <c r="J91" s="5" t="s">
        <v>5</v>
      </c>
      <c r="K91" s="5" t="s">
        <v>5</v>
      </c>
      <c r="L91" s="5" t="s">
        <v>5</v>
      </c>
      <c r="M91" s="5" t="s">
        <v>5</v>
      </c>
      <c r="N91" s="34" t="s">
        <v>5</v>
      </c>
      <c r="O91" s="62"/>
      <c r="P91" s="62"/>
      <c r="Q91" s="62"/>
      <c r="R91" s="3"/>
      <c r="S91" s="62"/>
      <c r="T91" s="62"/>
      <c r="U91" s="3"/>
      <c r="V91" s="3"/>
      <c r="W91" s="3"/>
      <c r="X91" s="3"/>
      <c r="Y91" s="3"/>
      <c r="Z91" s="110"/>
    </row>
    <row r="92" spans="1:26" s="6" customFormat="1" ht="25.5" x14ac:dyDescent="0.2">
      <c r="A92" s="8" t="s">
        <v>68</v>
      </c>
      <c r="B92" s="1" t="s">
        <v>11</v>
      </c>
      <c r="C92" s="13">
        <v>11604</v>
      </c>
      <c r="D92" s="5" t="s">
        <v>5</v>
      </c>
      <c r="E92" s="5" t="s">
        <v>5</v>
      </c>
      <c r="F92" s="5" t="s">
        <v>5</v>
      </c>
      <c r="G92" s="5" t="s">
        <v>5</v>
      </c>
      <c r="H92" s="5" t="s">
        <v>5</v>
      </c>
      <c r="I92" s="5" t="s">
        <v>5</v>
      </c>
      <c r="J92" s="5" t="s">
        <v>5</v>
      </c>
      <c r="K92" s="5" t="s">
        <v>5</v>
      </c>
      <c r="L92" s="5" t="s">
        <v>5</v>
      </c>
      <c r="M92" s="5" t="s">
        <v>5</v>
      </c>
      <c r="N92" s="34" t="s">
        <v>5</v>
      </c>
      <c r="O92" s="3"/>
      <c r="P92" s="3"/>
      <c r="Q92" s="3"/>
      <c r="R92" s="3"/>
      <c r="S92" s="3"/>
      <c r="T92" s="3"/>
      <c r="U92" s="3"/>
      <c r="V92" s="3"/>
      <c r="W92" s="3"/>
      <c r="X92" s="3"/>
      <c r="Y92" s="3"/>
      <c r="Z92" s="110"/>
    </row>
    <row r="93" spans="1:26" x14ac:dyDescent="0.2">
      <c r="A93" s="42" t="s">
        <v>69</v>
      </c>
      <c r="B93" s="31" t="s">
        <v>1</v>
      </c>
      <c r="C93" s="15">
        <v>11605</v>
      </c>
      <c r="D93" s="46"/>
      <c r="E93" s="46"/>
      <c r="F93" s="46"/>
      <c r="G93" s="46"/>
      <c r="H93" s="46"/>
      <c r="I93" s="46"/>
      <c r="J93" s="46"/>
      <c r="K93" s="46"/>
      <c r="L93" s="46"/>
      <c r="M93" s="46"/>
      <c r="N93" s="47"/>
      <c r="O93" s="17"/>
      <c r="P93" s="17"/>
      <c r="Q93" s="17"/>
      <c r="R93" s="17"/>
      <c r="S93" s="17"/>
      <c r="T93" s="17"/>
      <c r="U93" s="17"/>
      <c r="V93" s="17"/>
      <c r="W93" s="17"/>
      <c r="X93" s="17"/>
      <c r="Y93" s="17"/>
      <c r="Z93" s="113"/>
    </row>
    <row r="94" spans="1:26" x14ac:dyDescent="0.2">
      <c r="A94" s="42"/>
      <c r="B94" s="31"/>
      <c r="C94" s="15"/>
      <c r="D94" s="46"/>
      <c r="E94" s="46"/>
      <c r="F94" s="46"/>
      <c r="G94" s="46"/>
      <c r="H94" s="46"/>
      <c r="I94" s="46"/>
      <c r="J94" s="46"/>
      <c r="K94" s="46"/>
      <c r="L94" s="46"/>
      <c r="M94" s="46"/>
      <c r="N94" s="47"/>
      <c r="O94" s="17"/>
      <c r="P94" s="17"/>
      <c r="Q94" s="17"/>
      <c r="R94" s="17"/>
      <c r="S94" s="17"/>
      <c r="T94" s="17"/>
      <c r="U94" s="17"/>
      <c r="V94" s="17"/>
      <c r="W94" s="17"/>
      <c r="X94" s="17"/>
      <c r="Y94" s="17"/>
      <c r="Z94" s="113"/>
    </row>
    <row r="95" spans="1:26" x14ac:dyDescent="0.2">
      <c r="A95" s="42"/>
      <c r="B95" s="31"/>
      <c r="C95" s="15"/>
      <c r="D95" s="46"/>
      <c r="E95" s="46"/>
      <c r="F95" s="46"/>
      <c r="G95" s="46"/>
      <c r="H95" s="46"/>
      <c r="I95" s="46"/>
      <c r="J95" s="46"/>
      <c r="K95" s="46"/>
      <c r="L95" s="46"/>
      <c r="M95" s="46"/>
      <c r="N95" s="47"/>
      <c r="O95" s="17"/>
      <c r="P95" s="17"/>
      <c r="Q95" s="17"/>
      <c r="R95" s="17"/>
      <c r="S95" s="17"/>
      <c r="T95" s="17"/>
      <c r="U95" s="17"/>
      <c r="V95" s="17"/>
      <c r="W95" s="17"/>
      <c r="X95" s="17"/>
      <c r="Y95" s="17"/>
      <c r="Z95" s="113"/>
    </row>
    <row r="96" spans="1:26" x14ac:dyDescent="0.2">
      <c r="A96" s="42"/>
      <c r="B96" s="31" t="s">
        <v>1</v>
      </c>
      <c r="C96" s="15"/>
      <c r="D96" s="49"/>
      <c r="E96" s="49"/>
      <c r="F96" s="49"/>
      <c r="G96" s="49"/>
      <c r="H96" s="49"/>
      <c r="I96" s="49"/>
      <c r="J96" s="49"/>
      <c r="K96" s="49"/>
      <c r="L96" s="49"/>
      <c r="M96" s="50"/>
      <c r="N96" s="41"/>
      <c r="O96" s="17"/>
      <c r="P96" s="17"/>
      <c r="Q96" s="17"/>
      <c r="R96" s="17"/>
      <c r="S96" s="17"/>
      <c r="T96" s="17"/>
      <c r="U96" s="17"/>
      <c r="V96" s="17"/>
      <c r="W96" s="17"/>
      <c r="X96" s="17"/>
      <c r="Y96" s="17"/>
      <c r="Z96" s="113"/>
    </row>
    <row r="97" spans="1:27" ht="51.75" thickBot="1" x14ac:dyDescent="0.25">
      <c r="A97" s="63" t="s">
        <v>70</v>
      </c>
      <c r="B97" s="64" t="s">
        <v>608</v>
      </c>
      <c r="C97" s="65">
        <v>11700</v>
      </c>
      <c r="D97" s="66" t="s">
        <v>5</v>
      </c>
      <c r="E97" s="66" t="s">
        <v>5</v>
      </c>
      <c r="F97" s="66" t="s">
        <v>5</v>
      </c>
      <c r="G97" s="66" t="s">
        <v>5</v>
      </c>
      <c r="H97" s="66" t="s">
        <v>5</v>
      </c>
      <c r="I97" s="66" t="s">
        <v>5</v>
      </c>
      <c r="J97" s="66" t="s">
        <v>5</v>
      </c>
      <c r="K97" s="66" t="s">
        <v>5</v>
      </c>
      <c r="L97" s="66" t="s">
        <v>5</v>
      </c>
      <c r="M97" s="66" t="s">
        <v>5</v>
      </c>
      <c r="N97" s="67" t="s">
        <v>5</v>
      </c>
      <c r="O97" s="68"/>
      <c r="P97" s="68"/>
      <c r="Q97" s="68"/>
      <c r="R97" s="68"/>
      <c r="S97" s="68"/>
      <c r="T97" s="68"/>
      <c r="U97" s="68">
        <v>16561.599999999999</v>
      </c>
      <c r="V97" s="68">
        <v>16561.599999999999</v>
      </c>
      <c r="W97" s="68"/>
      <c r="X97" s="68">
        <v>35122</v>
      </c>
      <c r="Y97" s="68">
        <v>35122</v>
      </c>
      <c r="Z97" s="120"/>
      <c r="AA97" s="6"/>
    </row>
    <row r="98" spans="1:27" x14ac:dyDescent="0.2">
      <c r="A98" s="56"/>
      <c r="B98" s="4"/>
      <c r="C98" s="56"/>
    </row>
    <row r="99" spans="1:27" ht="26.45" customHeight="1" x14ac:dyDescent="0.2">
      <c r="A99" s="56"/>
      <c r="B99" s="156" t="s">
        <v>33</v>
      </c>
      <c r="C99" s="156"/>
      <c r="D99" s="156"/>
      <c r="F99" s="155" t="s">
        <v>38</v>
      </c>
      <c r="G99" s="155"/>
      <c r="H99" s="155"/>
      <c r="J99" s="154" t="s">
        <v>39</v>
      </c>
      <c r="K99" s="154"/>
    </row>
    <row r="100" spans="1:27" ht="17.649999999999999" customHeight="1" x14ac:dyDescent="0.2">
      <c r="A100" s="56"/>
      <c r="B100" s="156" t="s">
        <v>35</v>
      </c>
      <c r="C100" s="156"/>
      <c r="D100" s="156"/>
      <c r="F100" s="154" t="s">
        <v>36</v>
      </c>
      <c r="G100" s="154"/>
      <c r="H100" s="154"/>
      <c r="J100" s="165" t="s">
        <v>37</v>
      </c>
      <c r="K100" s="155"/>
    </row>
    <row r="101" spans="1:27" ht="40.700000000000003" customHeight="1" x14ac:dyDescent="0.2">
      <c r="A101" s="56"/>
      <c r="B101" s="167" t="s">
        <v>40</v>
      </c>
      <c r="C101" s="167"/>
      <c r="D101" s="167"/>
      <c r="F101" s="167" t="s">
        <v>34</v>
      </c>
      <c r="G101" s="167"/>
      <c r="H101" s="167"/>
      <c r="J101" s="166" t="s">
        <v>39</v>
      </c>
      <c r="K101" s="166"/>
    </row>
    <row r="102" spans="1:27" ht="13.7" customHeight="1" x14ac:dyDescent="0.2">
      <c r="A102" s="56"/>
      <c r="B102" s="154" t="s">
        <v>4</v>
      </c>
      <c r="C102" s="154"/>
      <c r="D102" s="154"/>
      <c r="F102" s="154" t="s">
        <v>36</v>
      </c>
      <c r="G102" s="154"/>
      <c r="H102" s="154"/>
      <c r="J102" s="154" t="s">
        <v>37</v>
      </c>
      <c r="K102" s="154"/>
    </row>
    <row r="103" spans="1:27" x14ac:dyDescent="0.2">
      <c r="A103" s="56"/>
      <c r="B103" s="69"/>
      <c r="C103" s="70"/>
      <c r="D103" s="70"/>
      <c r="F103" s="71"/>
    </row>
    <row r="104" spans="1:27" x14ac:dyDescent="0.2">
      <c r="A104" s="56"/>
      <c r="B104" s="72"/>
      <c r="C104" s="73"/>
      <c r="D104" s="73"/>
    </row>
    <row r="105" spans="1:27" ht="27.2" customHeight="1" x14ac:dyDescent="0.2">
      <c r="A105" s="56"/>
      <c r="B105" s="154" t="s">
        <v>29</v>
      </c>
      <c r="C105" s="154"/>
      <c r="D105" s="154"/>
    </row>
    <row r="106" spans="1:27" x14ac:dyDescent="0.2">
      <c r="A106" s="56"/>
      <c r="B106" s="4"/>
      <c r="C106" s="56"/>
    </row>
    <row r="107" spans="1:27" x14ac:dyDescent="0.2">
      <c r="A107" s="56"/>
      <c r="B107" s="4"/>
      <c r="C107" s="56"/>
    </row>
    <row r="108" spans="1:27" x14ac:dyDescent="0.2">
      <c r="A108" s="56"/>
      <c r="B108" s="4"/>
      <c r="C108" s="56"/>
    </row>
    <row r="109" spans="1:27" x14ac:dyDescent="0.2">
      <c r="A109" s="56"/>
      <c r="B109" s="4"/>
      <c r="C109" s="56"/>
    </row>
    <row r="110" spans="1:27" x14ac:dyDescent="0.2">
      <c r="A110" s="56"/>
      <c r="B110" s="4"/>
      <c r="C110" s="56"/>
    </row>
    <row r="111" spans="1:27" x14ac:dyDescent="0.2">
      <c r="A111" s="56"/>
      <c r="B111" s="4"/>
      <c r="C111" s="56"/>
    </row>
    <row r="112" spans="1:27" x14ac:dyDescent="0.2">
      <c r="A112" s="56"/>
      <c r="B112" s="4"/>
      <c r="C112" s="56"/>
    </row>
    <row r="113" spans="1:3" x14ac:dyDescent="0.2">
      <c r="A113" s="56"/>
      <c r="B113" s="4"/>
      <c r="C113" s="56"/>
    </row>
    <row r="114" spans="1:3" x14ac:dyDescent="0.2">
      <c r="A114" s="56"/>
      <c r="B114" s="4"/>
      <c r="C114" s="56"/>
    </row>
    <row r="115" spans="1:3" x14ac:dyDescent="0.2">
      <c r="A115" s="56"/>
      <c r="B115" s="4"/>
      <c r="C115" s="56"/>
    </row>
    <row r="116" spans="1:3" x14ac:dyDescent="0.2">
      <c r="A116" s="56"/>
      <c r="B116" s="4"/>
      <c r="C116" s="56"/>
    </row>
    <row r="117" spans="1:3" x14ac:dyDescent="0.2">
      <c r="A117" s="56"/>
      <c r="B117" s="4"/>
      <c r="C117" s="56"/>
    </row>
    <row r="118" spans="1:3" x14ac:dyDescent="0.2">
      <c r="A118" s="56"/>
      <c r="B118" s="4"/>
      <c r="C118" s="56"/>
    </row>
    <row r="119" spans="1:3" x14ac:dyDescent="0.2">
      <c r="A119" s="56"/>
      <c r="B119" s="4"/>
      <c r="C119" s="56"/>
    </row>
    <row r="120" spans="1:3" x14ac:dyDescent="0.2">
      <c r="A120" s="56"/>
      <c r="B120" s="4"/>
      <c r="C120" s="56"/>
    </row>
    <row r="121" spans="1:3" x14ac:dyDescent="0.2">
      <c r="A121" s="56"/>
      <c r="B121" s="4"/>
      <c r="C121" s="56"/>
    </row>
    <row r="122" spans="1:3" x14ac:dyDescent="0.2">
      <c r="A122" s="56"/>
      <c r="B122" s="4"/>
      <c r="C122" s="56"/>
    </row>
    <row r="123" spans="1:3" x14ac:dyDescent="0.2">
      <c r="A123" s="56"/>
      <c r="B123" s="4"/>
      <c r="C123" s="56"/>
    </row>
    <row r="124" spans="1:3" x14ac:dyDescent="0.2">
      <c r="A124" s="56"/>
      <c r="B124" s="4"/>
      <c r="C124" s="56"/>
    </row>
    <row r="125" spans="1:3" x14ac:dyDescent="0.2">
      <c r="A125" s="56"/>
      <c r="B125" s="4"/>
      <c r="C125" s="56"/>
    </row>
    <row r="126" spans="1:3" x14ac:dyDescent="0.2">
      <c r="A126" s="56"/>
      <c r="B126" s="4"/>
      <c r="C126" s="56"/>
    </row>
    <row r="127" spans="1:3" x14ac:dyDescent="0.2">
      <c r="A127" s="56"/>
      <c r="B127" s="4"/>
      <c r="C127" s="56"/>
    </row>
    <row r="128" spans="1:3" x14ac:dyDescent="0.2">
      <c r="A128" s="56"/>
      <c r="B128" s="4"/>
      <c r="C128" s="56"/>
    </row>
    <row r="129" spans="1:3" x14ac:dyDescent="0.2">
      <c r="A129" s="56"/>
      <c r="B129" s="4"/>
      <c r="C129" s="56"/>
    </row>
    <row r="130" spans="1:3" x14ac:dyDescent="0.2">
      <c r="A130" s="56"/>
      <c r="B130" s="4"/>
      <c r="C130" s="56"/>
    </row>
    <row r="131" spans="1:3" x14ac:dyDescent="0.2">
      <c r="A131" s="56"/>
      <c r="B131" s="4"/>
      <c r="C131" s="56"/>
    </row>
    <row r="132" spans="1:3" x14ac:dyDescent="0.2">
      <c r="A132" s="56"/>
      <c r="B132" s="4"/>
      <c r="C132" s="56"/>
    </row>
    <row r="133" spans="1:3" x14ac:dyDescent="0.2">
      <c r="A133" s="56"/>
      <c r="B133" s="4"/>
      <c r="C133" s="56"/>
    </row>
    <row r="134" spans="1:3" x14ac:dyDescent="0.2">
      <c r="A134" s="56"/>
      <c r="B134" s="4"/>
      <c r="C134" s="56"/>
    </row>
    <row r="135" spans="1:3" x14ac:dyDescent="0.2">
      <c r="A135" s="56"/>
      <c r="B135" s="4"/>
      <c r="C135" s="56"/>
    </row>
    <row r="136" spans="1:3" x14ac:dyDescent="0.2">
      <c r="A136" s="56"/>
      <c r="B136" s="4"/>
      <c r="C136" s="56"/>
    </row>
    <row r="137" spans="1:3" x14ac:dyDescent="0.2">
      <c r="A137" s="56"/>
      <c r="B137" s="4"/>
      <c r="C137" s="56"/>
    </row>
    <row r="138" spans="1:3" x14ac:dyDescent="0.2">
      <c r="A138" s="56"/>
      <c r="B138" s="4"/>
      <c r="C138" s="56"/>
    </row>
    <row r="139" spans="1:3" x14ac:dyDescent="0.2">
      <c r="A139" s="56"/>
      <c r="B139" s="4"/>
      <c r="C139" s="56"/>
    </row>
    <row r="140" spans="1:3" x14ac:dyDescent="0.2">
      <c r="A140" s="56"/>
      <c r="B140" s="4"/>
      <c r="C140" s="56"/>
    </row>
    <row r="141" spans="1:3" x14ac:dyDescent="0.2">
      <c r="A141" s="56"/>
      <c r="B141" s="4"/>
      <c r="C141" s="56"/>
    </row>
    <row r="142" spans="1:3" x14ac:dyDescent="0.2">
      <c r="A142" s="56"/>
      <c r="B142" s="4"/>
      <c r="C142" s="56"/>
    </row>
    <row r="143" spans="1:3" x14ac:dyDescent="0.2">
      <c r="A143" s="56"/>
      <c r="B143" s="4"/>
      <c r="C143" s="56"/>
    </row>
    <row r="144" spans="1:3" x14ac:dyDescent="0.2">
      <c r="A144" s="56"/>
      <c r="B144" s="4"/>
      <c r="C144" s="56"/>
    </row>
    <row r="145" spans="1:3" x14ac:dyDescent="0.2">
      <c r="A145" s="56"/>
      <c r="B145" s="4"/>
      <c r="C145" s="56"/>
    </row>
    <row r="146" spans="1:3" x14ac:dyDescent="0.2">
      <c r="A146" s="56"/>
      <c r="B146" s="4"/>
      <c r="C146" s="56"/>
    </row>
    <row r="147" spans="1:3" x14ac:dyDescent="0.2">
      <c r="A147" s="56"/>
      <c r="B147" s="4"/>
      <c r="C147" s="56"/>
    </row>
    <row r="148" spans="1:3" x14ac:dyDescent="0.2">
      <c r="A148" s="56"/>
      <c r="B148" s="4"/>
      <c r="C148" s="56"/>
    </row>
    <row r="149" spans="1:3" x14ac:dyDescent="0.2">
      <c r="A149" s="56"/>
      <c r="B149" s="4"/>
      <c r="C149" s="56"/>
    </row>
    <row r="150" spans="1:3" x14ac:dyDescent="0.2">
      <c r="A150" s="56"/>
      <c r="B150" s="4"/>
      <c r="C150" s="56"/>
    </row>
    <row r="151" spans="1:3" x14ac:dyDescent="0.2">
      <c r="A151" s="56"/>
      <c r="B151" s="4"/>
      <c r="C151" s="56"/>
    </row>
    <row r="152" spans="1:3" x14ac:dyDescent="0.2">
      <c r="A152" s="56"/>
      <c r="B152" s="4"/>
      <c r="C152" s="56"/>
    </row>
    <row r="153" spans="1:3" x14ac:dyDescent="0.2">
      <c r="A153" s="56"/>
      <c r="B153" s="4"/>
      <c r="C153" s="56"/>
    </row>
    <row r="154" spans="1:3" x14ac:dyDescent="0.2">
      <c r="A154" s="56"/>
      <c r="B154" s="4"/>
      <c r="C154" s="56"/>
    </row>
    <row r="155" spans="1:3" x14ac:dyDescent="0.2">
      <c r="A155" s="56"/>
      <c r="B155" s="4"/>
      <c r="C155" s="56"/>
    </row>
    <row r="156" spans="1:3" x14ac:dyDescent="0.2">
      <c r="A156" s="56"/>
      <c r="B156" s="4"/>
      <c r="C156" s="56"/>
    </row>
    <row r="157" spans="1:3" x14ac:dyDescent="0.2">
      <c r="A157" s="56"/>
      <c r="B157" s="4"/>
      <c r="C157" s="56"/>
    </row>
    <row r="158" spans="1:3" x14ac:dyDescent="0.2">
      <c r="A158" s="56"/>
      <c r="B158" s="4"/>
      <c r="C158" s="56"/>
    </row>
    <row r="159" spans="1:3" x14ac:dyDescent="0.2">
      <c r="A159" s="56"/>
      <c r="B159" s="4"/>
      <c r="C159" s="56"/>
    </row>
    <row r="160" spans="1:3" x14ac:dyDescent="0.2">
      <c r="A160" s="56"/>
      <c r="B160" s="4"/>
      <c r="C160" s="56"/>
    </row>
    <row r="161" spans="1:3" x14ac:dyDescent="0.2">
      <c r="A161" s="56"/>
      <c r="B161" s="4"/>
      <c r="C161" s="56"/>
    </row>
    <row r="162" spans="1:3" x14ac:dyDescent="0.2">
      <c r="A162" s="56"/>
      <c r="B162" s="4"/>
      <c r="C162" s="56"/>
    </row>
    <row r="163" spans="1:3" x14ac:dyDescent="0.2">
      <c r="A163" s="56"/>
      <c r="B163" s="4"/>
      <c r="C163" s="56"/>
    </row>
    <row r="164" spans="1:3" x14ac:dyDescent="0.2">
      <c r="A164" s="56"/>
      <c r="B164" s="4"/>
      <c r="C164" s="56"/>
    </row>
    <row r="165" spans="1:3" x14ac:dyDescent="0.2">
      <c r="A165" s="56"/>
      <c r="B165" s="4"/>
      <c r="C165" s="56"/>
    </row>
    <row r="166" spans="1:3" x14ac:dyDescent="0.2">
      <c r="A166" s="56"/>
      <c r="B166" s="4"/>
      <c r="C166" s="56"/>
    </row>
    <row r="167" spans="1:3" x14ac:dyDescent="0.2">
      <c r="A167" s="56"/>
      <c r="B167" s="4"/>
      <c r="C167" s="56"/>
    </row>
    <row r="168" spans="1:3" x14ac:dyDescent="0.2">
      <c r="A168" s="56"/>
      <c r="B168" s="4"/>
      <c r="C168" s="56"/>
    </row>
    <row r="169" spans="1:3" x14ac:dyDescent="0.2">
      <c r="A169" s="56"/>
      <c r="B169" s="4"/>
      <c r="C169" s="56"/>
    </row>
    <row r="170" spans="1:3" x14ac:dyDescent="0.2">
      <c r="A170" s="56"/>
      <c r="B170" s="4"/>
      <c r="C170" s="56"/>
    </row>
    <row r="171" spans="1:3" x14ac:dyDescent="0.2">
      <c r="A171" s="56"/>
      <c r="B171" s="4"/>
      <c r="C171" s="56"/>
    </row>
    <row r="172" spans="1:3" x14ac:dyDescent="0.2">
      <c r="A172" s="56"/>
      <c r="B172" s="4"/>
      <c r="C172" s="56"/>
    </row>
    <row r="173" spans="1:3" x14ac:dyDescent="0.2">
      <c r="A173" s="56"/>
      <c r="B173" s="4"/>
      <c r="C173" s="56"/>
    </row>
    <row r="174" spans="1:3" x14ac:dyDescent="0.2">
      <c r="A174" s="56"/>
      <c r="B174" s="4"/>
      <c r="C174" s="56"/>
    </row>
    <row r="175" spans="1:3" x14ac:dyDescent="0.2">
      <c r="A175" s="56"/>
      <c r="B175" s="4"/>
      <c r="C175" s="56"/>
    </row>
    <row r="176" spans="1:3" x14ac:dyDescent="0.2">
      <c r="A176" s="56"/>
      <c r="B176" s="4"/>
      <c r="C176" s="56"/>
    </row>
    <row r="177" spans="1:3" x14ac:dyDescent="0.2">
      <c r="A177" s="56"/>
      <c r="B177" s="4"/>
      <c r="C177" s="56"/>
    </row>
    <row r="178" spans="1:3" x14ac:dyDescent="0.2">
      <c r="A178" s="56"/>
      <c r="B178" s="4"/>
      <c r="C178" s="56"/>
    </row>
    <row r="179" spans="1:3" x14ac:dyDescent="0.2">
      <c r="A179" s="56"/>
      <c r="B179" s="4"/>
      <c r="C179" s="56"/>
    </row>
    <row r="180" spans="1:3" x14ac:dyDescent="0.2">
      <c r="A180" s="56"/>
      <c r="B180" s="4"/>
      <c r="C180" s="56"/>
    </row>
    <row r="181" spans="1:3" x14ac:dyDescent="0.2">
      <c r="A181" s="56"/>
      <c r="B181" s="4"/>
      <c r="C181" s="56"/>
    </row>
    <row r="182" spans="1:3" x14ac:dyDescent="0.2">
      <c r="A182" s="56"/>
      <c r="B182" s="4"/>
      <c r="C182" s="56"/>
    </row>
    <row r="183" spans="1:3" x14ac:dyDescent="0.2">
      <c r="A183" s="56"/>
      <c r="B183" s="4"/>
      <c r="C183" s="56"/>
    </row>
    <row r="184" spans="1:3" x14ac:dyDescent="0.2">
      <c r="A184" s="56"/>
      <c r="B184" s="4"/>
      <c r="C184" s="56"/>
    </row>
    <row r="185" spans="1:3" x14ac:dyDescent="0.2">
      <c r="A185" s="56"/>
      <c r="B185" s="4"/>
      <c r="C185" s="56"/>
    </row>
    <row r="186" spans="1:3" x14ac:dyDescent="0.2">
      <c r="A186" s="56"/>
      <c r="B186" s="4"/>
      <c r="C186" s="56"/>
    </row>
    <row r="187" spans="1:3" x14ac:dyDescent="0.2">
      <c r="A187" s="56"/>
      <c r="B187" s="4"/>
      <c r="C187" s="56"/>
    </row>
    <row r="188" spans="1:3" x14ac:dyDescent="0.2">
      <c r="A188" s="56"/>
      <c r="B188" s="4"/>
      <c r="C188" s="56"/>
    </row>
    <row r="189" spans="1:3" x14ac:dyDescent="0.2">
      <c r="A189" s="56"/>
      <c r="B189" s="4"/>
      <c r="C189" s="56"/>
    </row>
    <row r="190" spans="1:3" x14ac:dyDescent="0.2">
      <c r="A190" s="56"/>
      <c r="B190" s="4"/>
      <c r="C190" s="56"/>
    </row>
    <row r="191" spans="1:3" x14ac:dyDescent="0.2">
      <c r="A191" s="56"/>
      <c r="B191" s="4"/>
      <c r="C191" s="56"/>
    </row>
    <row r="192" spans="1:3" x14ac:dyDescent="0.2">
      <c r="A192" s="56"/>
      <c r="B192" s="4"/>
      <c r="C192" s="56"/>
    </row>
    <row r="193" spans="1:3" x14ac:dyDescent="0.2">
      <c r="A193" s="56"/>
      <c r="B193" s="4"/>
      <c r="C193" s="56"/>
    </row>
    <row r="194" spans="1:3" x14ac:dyDescent="0.2">
      <c r="A194" s="56"/>
      <c r="B194" s="4"/>
      <c r="C194" s="56"/>
    </row>
    <row r="195" spans="1:3" x14ac:dyDescent="0.2">
      <c r="A195" s="56"/>
      <c r="B195" s="4"/>
      <c r="C195" s="56"/>
    </row>
    <row r="196" spans="1:3" x14ac:dyDescent="0.2">
      <c r="A196" s="56"/>
      <c r="B196" s="4"/>
      <c r="C196" s="56"/>
    </row>
    <row r="197" spans="1:3" x14ac:dyDescent="0.2">
      <c r="A197" s="56"/>
      <c r="B197" s="4"/>
      <c r="C197" s="56"/>
    </row>
    <row r="198" spans="1:3" x14ac:dyDescent="0.2">
      <c r="A198" s="56"/>
      <c r="B198" s="4"/>
      <c r="C198" s="56"/>
    </row>
    <row r="199" spans="1:3" x14ac:dyDescent="0.2">
      <c r="A199" s="56"/>
      <c r="B199" s="4"/>
      <c r="C199" s="56"/>
    </row>
    <row r="200" spans="1:3" x14ac:dyDescent="0.2">
      <c r="A200" s="56"/>
      <c r="B200" s="4"/>
      <c r="C200" s="56"/>
    </row>
    <row r="201" spans="1:3" x14ac:dyDescent="0.2">
      <c r="A201" s="56"/>
      <c r="B201" s="4"/>
      <c r="C201" s="56"/>
    </row>
    <row r="202" spans="1:3" x14ac:dyDescent="0.2">
      <c r="A202" s="56"/>
      <c r="B202" s="4"/>
      <c r="C202" s="56"/>
    </row>
    <row r="203" spans="1:3" x14ac:dyDescent="0.2">
      <c r="A203" s="56"/>
      <c r="B203" s="4"/>
      <c r="C203" s="56"/>
    </row>
    <row r="204" spans="1:3" x14ac:dyDescent="0.2">
      <c r="A204" s="56"/>
      <c r="B204" s="4"/>
      <c r="C204" s="56"/>
    </row>
    <row r="205" spans="1:3" x14ac:dyDescent="0.2">
      <c r="A205" s="56"/>
      <c r="B205" s="4"/>
      <c r="C205" s="56"/>
    </row>
    <row r="206" spans="1:3" x14ac:dyDescent="0.2">
      <c r="A206" s="56"/>
      <c r="B206" s="4"/>
      <c r="C206" s="56"/>
    </row>
    <row r="207" spans="1:3" x14ac:dyDescent="0.2">
      <c r="A207" s="56"/>
      <c r="B207" s="4"/>
      <c r="C207" s="56"/>
    </row>
    <row r="208" spans="1:3" x14ac:dyDescent="0.2">
      <c r="A208" s="56"/>
      <c r="B208" s="4"/>
      <c r="C208" s="56"/>
    </row>
    <row r="209" spans="1:3" x14ac:dyDescent="0.2">
      <c r="A209" s="56"/>
      <c r="B209" s="4"/>
      <c r="C209" s="56"/>
    </row>
    <row r="210" spans="1:3" x14ac:dyDescent="0.2">
      <c r="A210" s="56"/>
      <c r="B210" s="4"/>
      <c r="C210" s="56"/>
    </row>
    <row r="211" spans="1:3" x14ac:dyDescent="0.2">
      <c r="A211" s="56"/>
      <c r="B211" s="4"/>
      <c r="C211" s="56"/>
    </row>
    <row r="212" spans="1:3" x14ac:dyDescent="0.2">
      <c r="A212" s="56"/>
      <c r="B212" s="4"/>
      <c r="C212" s="56"/>
    </row>
    <row r="213" spans="1:3" x14ac:dyDescent="0.2">
      <c r="A213" s="56"/>
      <c r="B213" s="4"/>
      <c r="C213" s="56"/>
    </row>
    <row r="214" spans="1:3" x14ac:dyDescent="0.2">
      <c r="A214" s="56"/>
      <c r="B214" s="4"/>
      <c r="C214" s="56"/>
    </row>
    <row r="215" spans="1:3" x14ac:dyDescent="0.2">
      <c r="A215" s="56"/>
      <c r="B215" s="4"/>
      <c r="C215" s="56"/>
    </row>
    <row r="216" spans="1:3" x14ac:dyDescent="0.2">
      <c r="A216" s="56"/>
      <c r="B216" s="4"/>
      <c r="C216" s="56"/>
    </row>
    <row r="217" spans="1:3" x14ac:dyDescent="0.2">
      <c r="A217" s="56"/>
      <c r="B217" s="4"/>
      <c r="C217" s="56"/>
    </row>
    <row r="218" spans="1:3" x14ac:dyDescent="0.2">
      <c r="A218" s="56"/>
      <c r="B218" s="4"/>
      <c r="C218" s="56"/>
    </row>
    <row r="219" spans="1:3" x14ac:dyDescent="0.2">
      <c r="A219" s="56"/>
      <c r="B219" s="4"/>
      <c r="C219" s="56"/>
    </row>
    <row r="220" spans="1:3" x14ac:dyDescent="0.2">
      <c r="A220" s="56"/>
      <c r="B220" s="4"/>
      <c r="C220" s="56"/>
    </row>
    <row r="221" spans="1:3" x14ac:dyDescent="0.2">
      <c r="A221" s="56"/>
      <c r="B221" s="4"/>
      <c r="C221" s="56"/>
    </row>
    <row r="222" spans="1:3" x14ac:dyDescent="0.2">
      <c r="A222" s="56"/>
      <c r="B222" s="4"/>
      <c r="C222" s="56"/>
    </row>
    <row r="223" spans="1:3" x14ac:dyDescent="0.2">
      <c r="A223" s="56"/>
      <c r="B223" s="4"/>
      <c r="C223" s="56"/>
    </row>
    <row r="224" spans="1:3" x14ac:dyDescent="0.2">
      <c r="A224" s="56"/>
      <c r="B224" s="4"/>
      <c r="C224" s="56"/>
    </row>
    <row r="225" spans="1:3" x14ac:dyDescent="0.2">
      <c r="A225" s="56"/>
      <c r="B225" s="4"/>
      <c r="C225" s="56"/>
    </row>
    <row r="226" spans="1:3" x14ac:dyDescent="0.2">
      <c r="A226" s="56"/>
      <c r="B226" s="4"/>
      <c r="C226" s="56"/>
    </row>
    <row r="227" spans="1:3" x14ac:dyDescent="0.2">
      <c r="A227" s="56"/>
      <c r="B227" s="4"/>
      <c r="C227" s="56"/>
    </row>
    <row r="228" spans="1:3" x14ac:dyDescent="0.2">
      <c r="A228" s="56"/>
      <c r="B228" s="4"/>
      <c r="C228" s="56"/>
    </row>
    <row r="229" spans="1:3" x14ac:dyDescent="0.2">
      <c r="A229" s="56"/>
      <c r="B229" s="4"/>
      <c r="C229" s="56"/>
    </row>
    <row r="230" spans="1:3" x14ac:dyDescent="0.2">
      <c r="A230" s="56"/>
      <c r="B230" s="4"/>
      <c r="C230" s="56"/>
    </row>
    <row r="231" spans="1:3" x14ac:dyDescent="0.2">
      <c r="A231" s="56"/>
      <c r="B231" s="4"/>
      <c r="C231" s="56"/>
    </row>
    <row r="232" spans="1:3" x14ac:dyDescent="0.2">
      <c r="A232" s="56"/>
      <c r="B232" s="4"/>
      <c r="C232" s="56"/>
    </row>
    <row r="233" spans="1:3" x14ac:dyDescent="0.2">
      <c r="A233" s="56"/>
      <c r="B233" s="4"/>
      <c r="C233" s="56"/>
    </row>
    <row r="234" spans="1:3" x14ac:dyDescent="0.2">
      <c r="A234" s="56"/>
      <c r="B234" s="4"/>
      <c r="C234" s="56"/>
    </row>
    <row r="235" spans="1:3" x14ac:dyDescent="0.2">
      <c r="A235" s="56"/>
      <c r="B235" s="4"/>
      <c r="C235" s="56"/>
    </row>
    <row r="236" spans="1:3" x14ac:dyDescent="0.2">
      <c r="A236" s="56"/>
      <c r="B236" s="4"/>
      <c r="C236" s="56"/>
    </row>
    <row r="237" spans="1:3" x14ac:dyDescent="0.2">
      <c r="A237" s="56"/>
      <c r="B237" s="4"/>
      <c r="C237" s="56"/>
    </row>
    <row r="238" spans="1:3" x14ac:dyDescent="0.2">
      <c r="A238" s="56"/>
      <c r="B238" s="4"/>
      <c r="C238" s="56"/>
    </row>
    <row r="239" spans="1:3" x14ac:dyDescent="0.2">
      <c r="A239" s="56"/>
      <c r="B239" s="4"/>
      <c r="C239" s="56"/>
    </row>
    <row r="240" spans="1:3" x14ac:dyDescent="0.2">
      <c r="A240" s="56"/>
      <c r="B240" s="4"/>
      <c r="C240" s="56"/>
    </row>
    <row r="241" spans="1:3" x14ac:dyDescent="0.2">
      <c r="A241" s="56"/>
      <c r="B241" s="4"/>
      <c r="C241" s="56"/>
    </row>
    <row r="242" spans="1:3" x14ac:dyDescent="0.2">
      <c r="A242" s="56"/>
      <c r="B242" s="4"/>
      <c r="C242" s="56"/>
    </row>
    <row r="243" spans="1:3" x14ac:dyDescent="0.2">
      <c r="A243" s="56"/>
      <c r="B243" s="4"/>
      <c r="C243" s="56"/>
    </row>
    <row r="244" spans="1:3" x14ac:dyDescent="0.2">
      <c r="A244" s="56"/>
      <c r="B244" s="4"/>
      <c r="C244" s="56"/>
    </row>
    <row r="245" spans="1:3" x14ac:dyDescent="0.2">
      <c r="A245" s="56"/>
      <c r="B245" s="4"/>
      <c r="C245" s="56"/>
    </row>
    <row r="246" spans="1:3" x14ac:dyDescent="0.2">
      <c r="A246" s="56"/>
      <c r="B246" s="4"/>
      <c r="C246" s="56"/>
    </row>
    <row r="247" spans="1:3" x14ac:dyDescent="0.2">
      <c r="A247" s="56"/>
      <c r="B247" s="4"/>
      <c r="C247" s="56"/>
    </row>
    <row r="248" spans="1:3" x14ac:dyDescent="0.2">
      <c r="A248" s="56"/>
      <c r="B248" s="4"/>
      <c r="C248" s="56"/>
    </row>
    <row r="249" spans="1:3" x14ac:dyDescent="0.2">
      <c r="A249" s="56"/>
      <c r="B249" s="4"/>
      <c r="C249" s="56"/>
    </row>
    <row r="250" spans="1:3" x14ac:dyDescent="0.2">
      <c r="A250" s="56"/>
      <c r="B250" s="4"/>
      <c r="C250" s="56"/>
    </row>
    <row r="251" spans="1:3" x14ac:dyDescent="0.2">
      <c r="A251" s="56"/>
      <c r="B251" s="4"/>
      <c r="C251" s="56"/>
    </row>
    <row r="252" spans="1:3" x14ac:dyDescent="0.2">
      <c r="A252" s="56"/>
      <c r="B252" s="4"/>
      <c r="C252" s="56"/>
    </row>
    <row r="253" spans="1:3" x14ac:dyDescent="0.2">
      <c r="A253" s="56"/>
      <c r="B253" s="4"/>
      <c r="C253" s="56"/>
    </row>
    <row r="254" spans="1:3" x14ac:dyDescent="0.2">
      <c r="A254" s="56"/>
      <c r="B254" s="4"/>
      <c r="C254" s="56"/>
    </row>
    <row r="255" spans="1:3" x14ac:dyDescent="0.2">
      <c r="A255" s="56"/>
      <c r="B255" s="4"/>
      <c r="C255" s="56"/>
    </row>
    <row r="256" spans="1:3" x14ac:dyDescent="0.2">
      <c r="A256" s="56"/>
      <c r="B256" s="4"/>
      <c r="C256" s="56"/>
    </row>
    <row r="257" spans="1:3" x14ac:dyDescent="0.2">
      <c r="A257" s="56"/>
      <c r="B257" s="4"/>
      <c r="C257" s="56"/>
    </row>
    <row r="258" spans="1:3" x14ac:dyDescent="0.2">
      <c r="A258" s="56"/>
      <c r="B258" s="4"/>
      <c r="C258" s="56"/>
    </row>
    <row r="259" spans="1:3" x14ac:dyDescent="0.2">
      <c r="A259" s="56"/>
      <c r="B259" s="4"/>
      <c r="C259" s="56"/>
    </row>
    <row r="260" spans="1:3" x14ac:dyDescent="0.2">
      <c r="A260" s="56"/>
      <c r="B260" s="4"/>
      <c r="C260" s="56"/>
    </row>
    <row r="261" spans="1:3" x14ac:dyDescent="0.2">
      <c r="A261" s="56"/>
      <c r="B261" s="4"/>
      <c r="C261" s="56"/>
    </row>
    <row r="262" spans="1:3" x14ac:dyDescent="0.2">
      <c r="A262" s="56"/>
      <c r="B262" s="4"/>
      <c r="C262" s="56"/>
    </row>
    <row r="263" spans="1:3" x14ac:dyDescent="0.2">
      <c r="A263" s="56"/>
      <c r="B263" s="4"/>
      <c r="C263" s="56"/>
    </row>
    <row r="264" spans="1:3" x14ac:dyDescent="0.2">
      <c r="A264" s="56"/>
      <c r="B264" s="4"/>
      <c r="C264" s="56"/>
    </row>
    <row r="265" spans="1:3" x14ac:dyDescent="0.2">
      <c r="A265" s="56"/>
      <c r="B265" s="4"/>
      <c r="C265" s="56"/>
    </row>
    <row r="266" spans="1:3" x14ac:dyDescent="0.2">
      <c r="A266" s="56"/>
      <c r="B266" s="4"/>
      <c r="C266" s="56"/>
    </row>
    <row r="267" spans="1:3" x14ac:dyDescent="0.2">
      <c r="A267" s="56"/>
      <c r="B267" s="4"/>
      <c r="C267" s="56"/>
    </row>
    <row r="268" spans="1:3" x14ac:dyDescent="0.2">
      <c r="A268" s="56"/>
      <c r="B268" s="4"/>
      <c r="C268" s="56"/>
    </row>
    <row r="269" spans="1:3" x14ac:dyDescent="0.2">
      <c r="A269" s="56"/>
      <c r="B269" s="4"/>
      <c r="C269" s="56"/>
    </row>
    <row r="270" spans="1:3" x14ac:dyDescent="0.2">
      <c r="A270" s="56"/>
      <c r="B270" s="4"/>
      <c r="C270" s="56"/>
    </row>
    <row r="271" spans="1:3" x14ac:dyDescent="0.2">
      <c r="A271" s="56"/>
      <c r="B271" s="4"/>
      <c r="C271" s="56"/>
    </row>
    <row r="272" spans="1:3" x14ac:dyDescent="0.2">
      <c r="A272" s="56"/>
      <c r="B272" s="4"/>
      <c r="C272" s="56"/>
    </row>
    <row r="273" spans="1:3" x14ac:dyDescent="0.2">
      <c r="A273" s="56"/>
      <c r="B273" s="4"/>
      <c r="C273" s="56"/>
    </row>
    <row r="274" spans="1:3" x14ac:dyDescent="0.2">
      <c r="A274" s="56"/>
      <c r="B274" s="4"/>
      <c r="C274" s="56"/>
    </row>
    <row r="275" spans="1:3" x14ac:dyDescent="0.2">
      <c r="A275" s="56"/>
      <c r="B275" s="4"/>
      <c r="C275" s="56"/>
    </row>
    <row r="276" spans="1:3" x14ac:dyDescent="0.2">
      <c r="A276" s="56"/>
      <c r="B276" s="4"/>
      <c r="C276" s="56"/>
    </row>
    <row r="277" spans="1:3" x14ac:dyDescent="0.2">
      <c r="A277" s="56"/>
      <c r="B277" s="4"/>
      <c r="C277" s="56"/>
    </row>
    <row r="278" spans="1:3" x14ac:dyDescent="0.2">
      <c r="A278" s="56"/>
      <c r="B278" s="4"/>
      <c r="C278" s="56"/>
    </row>
    <row r="279" spans="1:3" x14ac:dyDescent="0.2">
      <c r="A279" s="56"/>
      <c r="B279" s="4"/>
      <c r="C279" s="56"/>
    </row>
    <row r="280" spans="1:3" x14ac:dyDescent="0.2">
      <c r="A280" s="56"/>
      <c r="B280" s="4"/>
      <c r="C280" s="56"/>
    </row>
    <row r="281" spans="1:3" x14ac:dyDescent="0.2">
      <c r="A281" s="56"/>
      <c r="B281" s="4"/>
      <c r="C281" s="56"/>
    </row>
    <row r="282" spans="1:3" x14ac:dyDescent="0.2">
      <c r="A282" s="56"/>
      <c r="B282" s="4"/>
      <c r="C282" s="56"/>
    </row>
    <row r="283" spans="1:3" x14ac:dyDescent="0.2">
      <c r="A283" s="56"/>
      <c r="B283" s="4"/>
      <c r="C283" s="56"/>
    </row>
    <row r="284" spans="1:3" x14ac:dyDescent="0.2">
      <c r="A284" s="56"/>
      <c r="B284" s="4"/>
      <c r="C284" s="56"/>
    </row>
    <row r="285" spans="1:3" x14ac:dyDescent="0.2">
      <c r="A285" s="56"/>
      <c r="B285" s="4"/>
      <c r="C285" s="56"/>
    </row>
    <row r="286" spans="1:3" x14ac:dyDescent="0.2">
      <c r="A286" s="56"/>
      <c r="B286" s="4"/>
      <c r="C286" s="56"/>
    </row>
    <row r="287" spans="1:3" x14ac:dyDescent="0.2">
      <c r="A287" s="56"/>
      <c r="B287" s="4"/>
      <c r="C287" s="56"/>
    </row>
    <row r="288" spans="1:3" x14ac:dyDescent="0.2">
      <c r="A288" s="56"/>
      <c r="B288" s="4"/>
      <c r="C288" s="56"/>
    </row>
    <row r="289" spans="1:3" x14ac:dyDescent="0.2">
      <c r="A289" s="56"/>
      <c r="B289" s="4"/>
      <c r="C289" s="56"/>
    </row>
    <row r="290" spans="1:3" x14ac:dyDescent="0.2">
      <c r="A290" s="56"/>
      <c r="B290" s="4"/>
      <c r="C290" s="56"/>
    </row>
    <row r="291" spans="1:3" x14ac:dyDescent="0.2">
      <c r="A291" s="56"/>
      <c r="B291" s="4"/>
      <c r="C291" s="56"/>
    </row>
    <row r="292" spans="1:3" x14ac:dyDescent="0.2">
      <c r="A292" s="56"/>
      <c r="B292" s="4"/>
      <c r="C292" s="56"/>
    </row>
    <row r="293" spans="1:3" x14ac:dyDescent="0.2">
      <c r="A293" s="56"/>
      <c r="B293" s="4"/>
      <c r="C293" s="56"/>
    </row>
    <row r="294" spans="1:3" x14ac:dyDescent="0.2">
      <c r="A294" s="56"/>
      <c r="B294" s="4"/>
      <c r="C294" s="56"/>
    </row>
    <row r="295" spans="1:3" x14ac:dyDescent="0.2">
      <c r="A295" s="56"/>
      <c r="B295" s="4"/>
      <c r="C295" s="56"/>
    </row>
    <row r="296" spans="1:3" x14ac:dyDescent="0.2">
      <c r="A296" s="56"/>
      <c r="B296" s="4"/>
      <c r="C296" s="56"/>
    </row>
    <row r="297" spans="1:3" x14ac:dyDescent="0.2">
      <c r="A297" s="56"/>
      <c r="B297" s="4"/>
      <c r="C297" s="56"/>
    </row>
    <row r="298" spans="1:3" x14ac:dyDescent="0.2">
      <c r="A298" s="56"/>
      <c r="B298" s="4"/>
      <c r="C298" s="56"/>
    </row>
    <row r="299" spans="1:3" x14ac:dyDescent="0.2">
      <c r="A299" s="56"/>
      <c r="B299" s="4"/>
      <c r="C299" s="56"/>
    </row>
    <row r="300" spans="1:3" x14ac:dyDescent="0.2">
      <c r="A300" s="56"/>
      <c r="B300" s="4"/>
      <c r="C300" s="56"/>
    </row>
    <row r="301" spans="1:3" x14ac:dyDescent="0.2">
      <c r="A301" s="56"/>
      <c r="B301" s="4"/>
      <c r="C301" s="56"/>
    </row>
    <row r="302" spans="1:3" x14ac:dyDescent="0.2">
      <c r="A302" s="56"/>
      <c r="B302" s="4"/>
      <c r="C302" s="56"/>
    </row>
    <row r="303" spans="1:3" x14ac:dyDescent="0.2">
      <c r="A303" s="56"/>
      <c r="B303" s="4"/>
      <c r="C303" s="56"/>
    </row>
    <row r="304" spans="1:3" x14ac:dyDescent="0.2">
      <c r="A304" s="56"/>
      <c r="B304" s="4"/>
      <c r="C304" s="56"/>
    </row>
    <row r="305" spans="1:3" x14ac:dyDescent="0.2">
      <c r="A305" s="56"/>
      <c r="B305" s="4"/>
      <c r="C305" s="56"/>
    </row>
    <row r="306" spans="1:3" x14ac:dyDescent="0.2">
      <c r="A306" s="56"/>
      <c r="B306" s="4"/>
      <c r="C306" s="56"/>
    </row>
    <row r="307" spans="1:3" x14ac:dyDescent="0.2">
      <c r="A307" s="56"/>
      <c r="B307" s="4"/>
      <c r="C307" s="56"/>
    </row>
    <row r="308" spans="1:3" x14ac:dyDescent="0.2">
      <c r="A308" s="56"/>
      <c r="B308" s="4"/>
      <c r="C308" s="56"/>
    </row>
    <row r="309" spans="1:3" x14ac:dyDescent="0.2">
      <c r="A309" s="56"/>
      <c r="B309" s="4"/>
      <c r="C309" s="56"/>
    </row>
    <row r="310" spans="1:3" x14ac:dyDescent="0.2">
      <c r="A310" s="56"/>
      <c r="B310" s="4"/>
      <c r="C310" s="56"/>
    </row>
    <row r="311" spans="1:3" x14ac:dyDescent="0.2">
      <c r="A311" s="56"/>
      <c r="B311" s="4"/>
      <c r="C311" s="56"/>
    </row>
    <row r="312" spans="1:3" x14ac:dyDescent="0.2">
      <c r="A312" s="56"/>
      <c r="B312" s="4"/>
      <c r="C312" s="56"/>
    </row>
    <row r="313" spans="1:3" x14ac:dyDescent="0.2">
      <c r="A313" s="56"/>
      <c r="B313" s="4"/>
      <c r="C313" s="56"/>
    </row>
    <row r="314" spans="1:3" x14ac:dyDescent="0.2">
      <c r="A314" s="56"/>
      <c r="B314" s="4"/>
      <c r="C314" s="56"/>
    </row>
    <row r="315" spans="1:3" x14ac:dyDescent="0.2">
      <c r="A315" s="56"/>
      <c r="B315" s="4"/>
      <c r="C315" s="56"/>
    </row>
    <row r="316" spans="1:3" x14ac:dyDescent="0.2">
      <c r="A316" s="56"/>
      <c r="B316" s="4"/>
      <c r="C316" s="56"/>
    </row>
    <row r="317" spans="1:3" x14ac:dyDescent="0.2">
      <c r="A317" s="56"/>
      <c r="B317" s="4"/>
      <c r="C317" s="56"/>
    </row>
    <row r="318" spans="1:3" x14ac:dyDescent="0.2">
      <c r="A318" s="56"/>
      <c r="B318" s="4"/>
      <c r="C318" s="56"/>
    </row>
    <row r="319" spans="1:3" x14ac:dyDescent="0.2">
      <c r="A319" s="56"/>
      <c r="B319" s="4"/>
      <c r="C319" s="56"/>
    </row>
    <row r="320" spans="1:3" x14ac:dyDescent="0.2">
      <c r="A320" s="56"/>
      <c r="B320" s="4"/>
      <c r="C320" s="56"/>
    </row>
    <row r="321" spans="1:3" x14ac:dyDescent="0.2">
      <c r="A321" s="56"/>
      <c r="B321" s="4"/>
      <c r="C321" s="56"/>
    </row>
    <row r="322" spans="1:3" x14ac:dyDescent="0.2">
      <c r="A322" s="56"/>
      <c r="B322" s="4"/>
      <c r="C322" s="56"/>
    </row>
    <row r="323" spans="1:3" x14ac:dyDescent="0.2">
      <c r="A323" s="56"/>
      <c r="B323" s="4"/>
      <c r="C323" s="56"/>
    </row>
    <row r="324" spans="1:3" x14ac:dyDescent="0.2">
      <c r="A324" s="56"/>
      <c r="B324" s="4"/>
      <c r="C324" s="56"/>
    </row>
    <row r="325" spans="1:3" x14ac:dyDescent="0.2">
      <c r="A325" s="56"/>
      <c r="B325" s="4"/>
      <c r="C325" s="56"/>
    </row>
    <row r="326" spans="1:3" x14ac:dyDescent="0.2">
      <c r="A326" s="56"/>
      <c r="B326" s="4"/>
      <c r="C326" s="56"/>
    </row>
    <row r="327" spans="1:3" x14ac:dyDescent="0.2">
      <c r="A327" s="56"/>
      <c r="B327" s="4"/>
      <c r="C327" s="56"/>
    </row>
    <row r="328" spans="1:3" x14ac:dyDescent="0.2">
      <c r="A328" s="56"/>
      <c r="B328" s="4"/>
      <c r="C328" s="56"/>
    </row>
    <row r="329" spans="1:3" x14ac:dyDescent="0.2">
      <c r="A329" s="56"/>
      <c r="B329" s="4"/>
      <c r="C329" s="56"/>
    </row>
    <row r="330" spans="1:3" x14ac:dyDescent="0.2">
      <c r="A330" s="56"/>
      <c r="B330" s="4"/>
      <c r="C330" s="56"/>
    </row>
    <row r="331" spans="1:3" x14ac:dyDescent="0.2">
      <c r="A331" s="56"/>
      <c r="B331" s="4"/>
      <c r="C331" s="56"/>
    </row>
    <row r="332" spans="1:3" x14ac:dyDescent="0.2">
      <c r="A332" s="56"/>
      <c r="B332" s="4"/>
      <c r="C332" s="56"/>
    </row>
    <row r="333" spans="1:3" x14ac:dyDescent="0.2">
      <c r="A333" s="56"/>
      <c r="B333" s="4"/>
      <c r="C333" s="56"/>
    </row>
    <row r="334" spans="1:3" x14ac:dyDescent="0.2">
      <c r="A334" s="56"/>
      <c r="B334" s="4"/>
      <c r="C334" s="56"/>
    </row>
    <row r="335" spans="1:3" x14ac:dyDescent="0.2">
      <c r="A335" s="56"/>
      <c r="B335" s="4"/>
      <c r="C335" s="56"/>
    </row>
    <row r="336" spans="1:3" x14ac:dyDescent="0.2">
      <c r="A336" s="56"/>
      <c r="B336" s="4"/>
      <c r="C336" s="56"/>
    </row>
    <row r="337" spans="1:3" x14ac:dyDescent="0.2">
      <c r="A337" s="56"/>
      <c r="B337" s="4"/>
      <c r="C337" s="56"/>
    </row>
    <row r="338" spans="1:3" x14ac:dyDescent="0.2">
      <c r="A338" s="56"/>
      <c r="B338" s="4"/>
      <c r="C338" s="56"/>
    </row>
    <row r="339" spans="1:3" x14ac:dyDescent="0.2">
      <c r="A339" s="56"/>
      <c r="B339" s="4"/>
      <c r="C339" s="56"/>
    </row>
    <row r="340" spans="1:3" x14ac:dyDescent="0.2">
      <c r="A340" s="56"/>
      <c r="B340" s="4"/>
      <c r="C340" s="56"/>
    </row>
    <row r="341" spans="1:3" x14ac:dyDescent="0.2">
      <c r="A341" s="56"/>
      <c r="B341" s="4"/>
      <c r="C341" s="56"/>
    </row>
    <row r="342" spans="1:3" x14ac:dyDescent="0.2">
      <c r="A342" s="56"/>
      <c r="B342" s="4"/>
      <c r="C342" s="56"/>
    </row>
    <row r="343" spans="1:3" x14ac:dyDescent="0.2">
      <c r="A343" s="56"/>
      <c r="B343" s="4"/>
      <c r="C343" s="56"/>
    </row>
    <row r="344" spans="1:3" x14ac:dyDescent="0.2">
      <c r="A344" s="56"/>
      <c r="B344" s="4"/>
      <c r="C344" s="56"/>
    </row>
    <row r="345" spans="1:3" x14ac:dyDescent="0.2">
      <c r="A345" s="56"/>
      <c r="B345" s="4"/>
      <c r="C345" s="56"/>
    </row>
    <row r="346" spans="1:3" x14ac:dyDescent="0.2">
      <c r="A346" s="56"/>
      <c r="B346" s="4"/>
      <c r="C346" s="56"/>
    </row>
    <row r="347" spans="1:3" x14ac:dyDescent="0.2">
      <c r="A347" s="56"/>
      <c r="B347" s="4"/>
      <c r="C347" s="56"/>
    </row>
    <row r="348" spans="1:3" x14ac:dyDescent="0.2">
      <c r="A348" s="56"/>
      <c r="B348" s="4"/>
      <c r="C348" s="56"/>
    </row>
    <row r="349" spans="1:3" x14ac:dyDescent="0.2">
      <c r="A349" s="56"/>
      <c r="B349" s="4"/>
      <c r="C349" s="56"/>
    </row>
    <row r="350" spans="1:3" x14ac:dyDescent="0.2">
      <c r="A350" s="56"/>
      <c r="B350" s="4"/>
      <c r="C350" s="56"/>
    </row>
    <row r="351" spans="1:3" x14ac:dyDescent="0.2">
      <c r="A351" s="56"/>
      <c r="B351" s="4"/>
      <c r="C351" s="56"/>
    </row>
    <row r="352" spans="1:3" x14ac:dyDescent="0.2">
      <c r="A352" s="56"/>
      <c r="B352" s="4"/>
      <c r="C352" s="56"/>
    </row>
    <row r="353" spans="1:3" x14ac:dyDescent="0.2">
      <c r="A353" s="56"/>
      <c r="B353" s="4"/>
      <c r="C353" s="56"/>
    </row>
    <row r="354" spans="1:3" x14ac:dyDescent="0.2">
      <c r="A354" s="56"/>
      <c r="B354" s="4"/>
      <c r="C354" s="56"/>
    </row>
    <row r="355" spans="1:3" x14ac:dyDescent="0.2">
      <c r="A355" s="56"/>
      <c r="B355" s="4"/>
      <c r="C355" s="56"/>
    </row>
    <row r="356" spans="1:3" x14ac:dyDescent="0.2">
      <c r="A356" s="56"/>
      <c r="B356" s="4"/>
      <c r="C356" s="56"/>
    </row>
    <row r="357" spans="1:3" x14ac:dyDescent="0.2">
      <c r="A357" s="56"/>
      <c r="B357" s="4"/>
      <c r="C357" s="56"/>
    </row>
    <row r="358" spans="1:3" x14ac:dyDescent="0.2">
      <c r="A358" s="56"/>
      <c r="B358" s="4"/>
      <c r="C358" s="56"/>
    </row>
    <row r="359" spans="1:3" x14ac:dyDescent="0.2">
      <c r="A359" s="56"/>
      <c r="B359" s="4"/>
      <c r="C359" s="56"/>
    </row>
    <row r="360" spans="1:3" x14ac:dyDescent="0.2">
      <c r="A360" s="56"/>
      <c r="B360" s="4"/>
      <c r="C360" s="56"/>
    </row>
    <row r="361" spans="1:3" x14ac:dyDescent="0.2">
      <c r="A361" s="56"/>
      <c r="B361" s="4"/>
      <c r="C361" s="56"/>
    </row>
    <row r="362" spans="1:3" x14ac:dyDescent="0.2">
      <c r="A362" s="56"/>
      <c r="B362" s="4"/>
      <c r="C362" s="56"/>
    </row>
    <row r="363" spans="1:3" x14ac:dyDescent="0.2">
      <c r="A363" s="56"/>
      <c r="B363" s="4"/>
      <c r="C363" s="56"/>
    </row>
    <row r="364" spans="1:3" x14ac:dyDescent="0.2">
      <c r="A364" s="56"/>
      <c r="B364" s="4"/>
      <c r="C364" s="56"/>
    </row>
    <row r="365" spans="1:3" x14ac:dyDescent="0.2">
      <c r="A365" s="56"/>
      <c r="B365" s="4"/>
      <c r="C365" s="56"/>
    </row>
    <row r="366" spans="1:3" x14ac:dyDescent="0.2">
      <c r="A366" s="56"/>
      <c r="B366" s="4"/>
      <c r="C366" s="56"/>
    </row>
    <row r="367" spans="1:3" x14ac:dyDescent="0.2">
      <c r="A367" s="56"/>
      <c r="B367" s="4"/>
      <c r="C367" s="56"/>
    </row>
    <row r="368" spans="1:3" x14ac:dyDescent="0.2">
      <c r="A368" s="56"/>
      <c r="B368" s="4"/>
      <c r="C368" s="56"/>
    </row>
    <row r="369" spans="1:3" x14ac:dyDescent="0.2">
      <c r="A369" s="56"/>
      <c r="B369" s="4"/>
      <c r="C369" s="56"/>
    </row>
    <row r="370" spans="1:3" x14ac:dyDescent="0.2">
      <c r="A370" s="56"/>
      <c r="B370" s="4"/>
      <c r="C370" s="56"/>
    </row>
    <row r="371" spans="1:3" x14ac:dyDescent="0.2">
      <c r="A371" s="56"/>
      <c r="B371" s="4"/>
      <c r="C371" s="56"/>
    </row>
    <row r="372" spans="1:3" x14ac:dyDescent="0.2">
      <c r="A372" s="56"/>
      <c r="B372" s="4"/>
      <c r="C372" s="56"/>
    </row>
    <row r="373" spans="1:3" x14ac:dyDescent="0.2">
      <c r="A373" s="56"/>
      <c r="B373" s="4"/>
      <c r="C373" s="56"/>
    </row>
    <row r="374" spans="1:3" x14ac:dyDescent="0.2">
      <c r="A374" s="56"/>
      <c r="B374" s="4"/>
      <c r="C374" s="56"/>
    </row>
    <row r="375" spans="1:3" x14ac:dyDescent="0.2">
      <c r="A375" s="56"/>
      <c r="B375" s="4"/>
      <c r="C375" s="56"/>
    </row>
    <row r="376" spans="1:3" x14ac:dyDescent="0.2">
      <c r="A376" s="56"/>
      <c r="B376" s="4"/>
      <c r="C376" s="56"/>
    </row>
    <row r="377" spans="1:3" x14ac:dyDescent="0.2">
      <c r="A377" s="56"/>
      <c r="B377" s="4"/>
      <c r="C377" s="56"/>
    </row>
    <row r="378" spans="1:3" x14ac:dyDescent="0.2">
      <c r="A378" s="56"/>
      <c r="B378" s="4"/>
      <c r="C378" s="56"/>
    </row>
    <row r="379" spans="1:3" x14ac:dyDescent="0.2">
      <c r="A379" s="56"/>
      <c r="B379" s="4"/>
      <c r="C379" s="56"/>
    </row>
    <row r="380" spans="1:3" x14ac:dyDescent="0.2">
      <c r="A380" s="56"/>
      <c r="B380" s="4"/>
      <c r="C380" s="56"/>
    </row>
    <row r="381" spans="1:3" x14ac:dyDescent="0.2">
      <c r="A381" s="56"/>
      <c r="B381" s="4"/>
      <c r="C381" s="56"/>
    </row>
    <row r="382" spans="1:3" x14ac:dyDescent="0.2">
      <c r="A382" s="56"/>
      <c r="B382" s="4"/>
      <c r="C382" s="56"/>
    </row>
    <row r="383" spans="1:3" x14ac:dyDescent="0.2">
      <c r="A383" s="56"/>
      <c r="B383" s="4"/>
      <c r="C383" s="56"/>
    </row>
    <row r="384" spans="1:3" x14ac:dyDescent="0.2">
      <c r="A384" s="56"/>
      <c r="B384" s="4"/>
      <c r="C384" s="56"/>
    </row>
    <row r="385" spans="1:3" x14ac:dyDescent="0.2">
      <c r="A385" s="56"/>
      <c r="B385" s="4"/>
      <c r="C385" s="56"/>
    </row>
    <row r="386" spans="1:3" x14ac:dyDescent="0.2">
      <c r="A386" s="56"/>
      <c r="B386" s="4"/>
      <c r="C386" s="56"/>
    </row>
    <row r="387" spans="1:3" x14ac:dyDescent="0.2">
      <c r="A387" s="56"/>
      <c r="B387" s="4"/>
      <c r="C387" s="56"/>
    </row>
    <row r="388" spans="1:3" x14ac:dyDescent="0.2">
      <c r="A388" s="56"/>
      <c r="B388" s="4"/>
      <c r="C388" s="56"/>
    </row>
    <row r="389" spans="1:3" x14ac:dyDescent="0.2">
      <c r="A389" s="56"/>
      <c r="B389" s="4"/>
      <c r="C389" s="56"/>
    </row>
    <row r="390" spans="1:3" x14ac:dyDescent="0.2">
      <c r="A390" s="56"/>
      <c r="B390" s="4"/>
      <c r="C390" s="56"/>
    </row>
    <row r="391" spans="1:3" x14ac:dyDescent="0.2">
      <c r="A391" s="56"/>
      <c r="B391" s="4"/>
      <c r="C391" s="56"/>
    </row>
    <row r="392" spans="1:3" x14ac:dyDescent="0.2">
      <c r="A392" s="56"/>
      <c r="B392" s="4"/>
      <c r="C392" s="56"/>
    </row>
    <row r="393" spans="1:3" x14ac:dyDescent="0.2">
      <c r="A393" s="56"/>
      <c r="B393" s="4"/>
      <c r="C393" s="56"/>
    </row>
    <row r="394" spans="1:3" x14ac:dyDescent="0.2">
      <c r="A394" s="56"/>
      <c r="B394" s="4"/>
      <c r="C394" s="56"/>
    </row>
    <row r="395" spans="1:3" x14ac:dyDescent="0.2">
      <c r="A395" s="56"/>
      <c r="B395" s="4"/>
      <c r="C395" s="56"/>
    </row>
    <row r="396" spans="1:3" x14ac:dyDescent="0.2">
      <c r="A396" s="56"/>
      <c r="B396" s="4"/>
      <c r="C396" s="56"/>
    </row>
    <row r="397" spans="1:3" x14ac:dyDescent="0.2">
      <c r="A397" s="56"/>
      <c r="B397" s="4"/>
      <c r="C397" s="56"/>
    </row>
    <row r="398" spans="1:3" x14ac:dyDescent="0.2">
      <c r="A398" s="56"/>
      <c r="B398" s="4"/>
      <c r="C398" s="56"/>
    </row>
    <row r="399" spans="1:3" x14ac:dyDescent="0.2">
      <c r="A399" s="56"/>
      <c r="B399" s="4"/>
      <c r="C399" s="56"/>
    </row>
    <row r="400" spans="1:3" x14ac:dyDescent="0.2">
      <c r="A400" s="56"/>
      <c r="B400" s="4"/>
      <c r="C400" s="56"/>
    </row>
    <row r="401" spans="1:3" x14ac:dyDescent="0.2">
      <c r="A401" s="56"/>
      <c r="B401" s="4"/>
      <c r="C401" s="56"/>
    </row>
    <row r="402" spans="1:3" x14ac:dyDescent="0.2">
      <c r="A402" s="56"/>
      <c r="B402" s="4"/>
      <c r="C402" s="56"/>
    </row>
    <row r="403" spans="1:3" x14ac:dyDescent="0.2">
      <c r="A403" s="56"/>
      <c r="B403" s="4"/>
      <c r="C403" s="56"/>
    </row>
    <row r="404" spans="1:3" x14ac:dyDescent="0.2">
      <c r="A404" s="56"/>
      <c r="B404" s="4"/>
      <c r="C404" s="56"/>
    </row>
    <row r="405" spans="1:3" x14ac:dyDescent="0.2">
      <c r="A405" s="56"/>
      <c r="B405" s="4"/>
      <c r="C405" s="56"/>
    </row>
    <row r="406" spans="1:3" x14ac:dyDescent="0.2">
      <c r="A406" s="56"/>
      <c r="B406" s="4"/>
      <c r="C406" s="56"/>
    </row>
    <row r="407" spans="1:3" x14ac:dyDescent="0.2">
      <c r="A407" s="56"/>
      <c r="B407" s="4"/>
      <c r="C407" s="56"/>
    </row>
    <row r="408" spans="1:3" x14ac:dyDescent="0.2">
      <c r="A408" s="56"/>
      <c r="B408" s="4"/>
      <c r="C408" s="56"/>
    </row>
    <row r="409" spans="1:3" x14ac:dyDescent="0.2">
      <c r="A409" s="56"/>
      <c r="B409" s="4"/>
      <c r="C409" s="56"/>
    </row>
    <row r="410" spans="1:3" x14ac:dyDescent="0.2">
      <c r="A410" s="56"/>
      <c r="B410" s="4"/>
      <c r="C410" s="56"/>
    </row>
    <row r="411" spans="1:3" x14ac:dyDescent="0.2">
      <c r="A411" s="56"/>
      <c r="B411" s="4"/>
      <c r="C411" s="56"/>
    </row>
    <row r="412" spans="1:3" x14ac:dyDescent="0.2">
      <c r="A412" s="56"/>
      <c r="B412" s="4"/>
      <c r="C412" s="56"/>
    </row>
    <row r="413" spans="1:3" x14ac:dyDescent="0.2">
      <c r="A413" s="56"/>
      <c r="B413" s="4"/>
      <c r="C413" s="56"/>
    </row>
    <row r="414" spans="1:3" x14ac:dyDescent="0.2">
      <c r="A414" s="56"/>
      <c r="B414" s="4"/>
      <c r="C414" s="56"/>
    </row>
    <row r="415" spans="1:3" x14ac:dyDescent="0.2">
      <c r="A415" s="56"/>
      <c r="B415" s="4"/>
      <c r="C415" s="56"/>
    </row>
    <row r="416" spans="1:3" x14ac:dyDescent="0.2">
      <c r="A416" s="56"/>
      <c r="B416" s="4"/>
      <c r="C416" s="56"/>
    </row>
    <row r="417" spans="1:3" x14ac:dyDescent="0.2">
      <c r="A417" s="56"/>
      <c r="B417" s="4"/>
      <c r="C417" s="56"/>
    </row>
    <row r="418" spans="1:3" x14ac:dyDescent="0.2">
      <c r="A418" s="56"/>
      <c r="B418" s="4"/>
      <c r="C418" s="56"/>
    </row>
    <row r="419" spans="1:3" x14ac:dyDescent="0.2">
      <c r="A419" s="56"/>
      <c r="B419" s="4"/>
      <c r="C419" s="56"/>
    </row>
    <row r="420" spans="1:3" x14ac:dyDescent="0.2">
      <c r="A420" s="56"/>
      <c r="B420" s="4"/>
      <c r="C420" s="56"/>
    </row>
    <row r="421" spans="1:3" x14ac:dyDescent="0.2">
      <c r="A421" s="56"/>
      <c r="B421" s="4"/>
      <c r="C421" s="56"/>
    </row>
    <row r="422" spans="1:3" x14ac:dyDescent="0.2">
      <c r="A422" s="56"/>
      <c r="B422" s="4"/>
      <c r="C422" s="56"/>
    </row>
    <row r="423" spans="1:3" x14ac:dyDescent="0.2">
      <c r="A423" s="56"/>
      <c r="B423" s="4"/>
      <c r="C423" s="56"/>
    </row>
    <row r="424" spans="1:3" x14ac:dyDescent="0.2">
      <c r="A424" s="56"/>
      <c r="B424" s="4"/>
      <c r="C424" s="56"/>
    </row>
    <row r="425" spans="1:3" x14ac:dyDescent="0.2">
      <c r="A425" s="56"/>
      <c r="B425" s="4"/>
      <c r="C425" s="56"/>
    </row>
    <row r="426" spans="1:3" x14ac:dyDescent="0.2">
      <c r="A426" s="56"/>
      <c r="B426" s="4"/>
      <c r="C426" s="56"/>
    </row>
    <row r="427" spans="1:3" x14ac:dyDescent="0.2">
      <c r="A427" s="56"/>
      <c r="B427" s="4"/>
      <c r="C427" s="56"/>
    </row>
    <row r="428" spans="1:3" x14ac:dyDescent="0.2">
      <c r="A428" s="56"/>
      <c r="B428" s="4"/>
      <c r="C428" s="56"/>
    </row>
    <row r="429" spans="1:3" x14ac:dyDescent="0.2">
      <c r="A429" s="56"/>
      <c r="B429" s="4"/>
      <c r="C429" s="56"/>
    </row>
    <row r="430" spans="1:3" x14ac:dyDescent="0.2">
      <c r="A430" s="56"/>
      <c r="B430" s="4"/>
      <c r="C430" s="56"/>
    </row>
    <row r="431" spans="1:3" x14ac:dyDescent="0.2">
      <c r="A431" s="56"/>
      <c r="B431" s="4"/>
      <c r="C431" s="56"/>
    </row>
    <row r="432" spans="1:3" x14ac:dyDescent="0.2">
      <c r="A432" s="56"/>
      <c r="B432" s="4"/>
      <c r="C432" s="56"/>
    </row>
    <row r="433" spans="1:3" x14ac:dyDescent="0.2">
      <c r="A433" s="56"/>
      <c r="B433" s="4"/>
      <c r="C433" s="56"/>
    </row>
    <row r="434" spans="1:3" x14ac:dyDescent="0.2">
      <c r="A434" s="56"/>
      <c r="B434" s="4"/>
      <c r="C434" s="56"/>
    </row>
    <row r="435" spans="1:3" x14ac:dyDescent="0.2">
      <c r="A435" s="56"/>
      <c r="B435" s="4"/>
      <c r="C435" s="56"/>
    </row>
    <row r="436" spans="1:3" x14ac:dyDescent="0.2">
      <c r="A436" s="56"/>
      <c r="B436" s="4"/>
      <c r="C436" s="56"/>
    </row>
    <row r="437" spans="1:3" x14ac:dyDescent="0.2">
      <c r="A437" s="56"/>
      <c r="B437" s="4"/>
      <c r="C437" s="56"/>
    </row>
    <row r="438" spans="1:3" x14ac:dyDescent="0.2">
      <c r="A438" s="56"/>
      <c r="B438" s="4"/>
      <c r="C438" s="56"/>
    </row>
    <row r="439" spans="1:3" x14ac:dyDescent="0.2">
      <c r="A439" s="56"/>
      <c r="B439" s="4"/>
      <c r="C439" s="56"/>
    </row>
    <row r="440" spans="1:3" x14ac:dyDescent="0.2">
      <c r="A440" s="56"/>
      <c r="B440" s="4"/>
      <c r="C440" s="56"/>
    </row>
    <row r="441" spans="1:3" x14ac:dyDescent="0.2">
      <c r="A441" s="56"/>
      <c r="B441" s="4"/>
      <c r="C441" s="56"/>
    </row>
    <row r="442" spans="1:3" x14ac:dyDescent="0.2">
      <c r="A442" s="56"/>
      <c r="B442" s="4"/>
      <c r="C442" s="56"/>
    </row>
    <row r="443" spans="1:3" x14ac:dyDescent="0.2">
      <c r="A443" s="56"/>
      <c r="B443" s="4"/>
      <c r="C443" s="56"/>
    </row>
    <row r="444" spans="1:3" x14ac:dyDescent="0.2">
      <c r="A444" s="56"/>
      <c r="B444" s="4"/>
      <c r="C444" s="56"/>
    </row>
    <row r="445" spans="1:3" x14ac:dyDescent="0.2">
      <c r="A445" s="56"/>
      <c r="B445" s="4"/>
      <c r="C445" s="56"/>
    </row>
    <row r="446" spans="1:3" x14ac:dyDescent="0.2">
      <c r="A446" s="56"/>
      <c r="B446" s="4"/>
      <c r="C446" s="56"/>
    </row>
    <row r="447" spans="1:3" x14ac:dyDescent="0.2">
      <c r="A447" s="56"/>
      <c r="B447" s="4"/>
      <c r="C447" s="56"/>
    </row>
    <row r="448" spans="1:3" x14ac:dyDescent="0.2">
      <c r="A448" s="56"/>
      <c r="B448" s="4"/>
      <c r="C448" s="56"/>
    </row>
    <row r="449" spans="1:3" x14ac:dyDescent="0.2">
      <c r="A449" s="56"/>
      <c r="B449" s="4"/>
      <c r="C449" s="56"/>
    </row>
    <row r="450" spans="1:3" x14ac:dyDescent="0.2">
      <c r="A450" s="56"/>
      <c r="B450" s="4"/>
      <c r="C450" s="56"/>
    </row>
    <row r="451" spans="1:3" x14ac:dyDescent="0.2">
      <c r="A451" s="56"/>
      <c r="B451" s="4"/>
      <c r="C451" s="56"/>
    </row>
    <row r="452" spans="1:3" x14ac:dyDescent="0.2">
      <c r="A452" s="56"/>
      <c r="B452" s="4"/>
      <c r="C452" s="56"/>
    </row>
    <row r="453" spans="1:3" x14ac:dyDescent="0.2">
      <c r="A453" s="56"/>
      <c r="B453" s="4"/>
      <c r="C453" s="56"/>
    </row>
    <row r="454" spans="1:3" x14ac:dyDescent="0.2">
      <c r="A454" s="56"/>
      <c r="B454" s="4"/>
      <c r="C454" s="56"/>
    </row>
    <row r="455" spans="1:3" x14ac:dyDescent="0.2">
      <c r="A455" s="56"/>
      <c r="B455" s="4"/>
      <c r="C455" s="56"/>
    </row>
    <row r="456" spans="1:3" x14ac:dyDescent="0.2">
      <c r="A456" s="56"/>
      <c r="B456" s="4"/>
      <c r="C456" s="56"/>
    </row>
    <row r="457" spans="1:3" x14ac:dyDescent="0.2">
      <c r="A457" s="56"/>
      <c r="B457" s="4"/>
      <c r="C457" s="56"/>
    </row>
    <row r="458" spans="1:3" x14ac:dyDescent="0.2">
      <c r="A458" s="56"/>
      <c r="B458" s="4"/>
      <c r="C458" s="56"/>
    </row>
    <row r="459" spans="1:3" x14ac:dyDescent="0.2">
      <c r="A459" s="56"/>
      <c r="B459" s="4"/>
      <c r="C459" s="56"/>
    </row>
    <row r="460" spans="1:3" x14ac:dyDescent="0.2">
      <c r="A460" s="56"/>
      <c r="B460" s="4"/>
      <c r="C460" s="56"/>
    </row>
    <row r="461" spans="1:3" x14ac:dyDescent="0.2">
      <c r="A461" s="56"/>
      <c r="B461" s="4"/>
      <c r="C461" s="56"/>
    </row>
    <row r="462" spans="1:3" x14ac:dyDescent="0.2">
      <c r="A462" s="56"/>
      <c r="B462" s="4"/>
      <c r="C462" s="56"/>
    </row>
    <row r="463" spans="1:3" x14ac:dyDescent="0.2">
      <c r="A463" s="56"/>
      <c r="B463" s="4"/>
      <c r="C463" s="56"/>
    </row>
    <row r="464" spans="1:3" x14ac:dyDescent="0.2">
      <c r="A464" s="56"/>
      <c r="B464" s="4"/>
      <c r="C464" s="56"/>
    </row>
    <row r="465" spans="1:3" x14ac:dyDescent="0.2">
      <c r="A465" s="56"/>
      <c r="B465" s="4"/>
      <c r="C465" s="56"/>
    </row>
    <row r="466" spans="1:3" x14ac:dyDescent="0.2">
      <c r="A466" s="56"/>
      <c r="B466" s="4"/>
      <c r="C466" s="56"/>
    </row>
    <row r="467" spans="1:3" x14ac:dyDescent="0.2">
      <c r="A467" s="56"/>
      <c r="B467" s="4"/>
      <c r="C467" s="56"/>
    </row>
    <row r="468" spans="1:3" x14ac:dyDescent="0.2">
      <c r="A468" s="56"/>
      <c r="B468" s="4"/>
      <c r="C468" s="56"/>
    </row>
    <row r="469" spans="1:3" x14ac:dyDescent="0.2">
      <c r="A469" s="56"/>
      <c r="B469" s="4"/>
      <c r="C469" s="56"/>
    </row>
    <row r="470" spans="1:3" x14ac:dyDescent="0.2">
      <c r="A470" s="56"/>
      <c r="B470" s="4"/>
      <c r="C470" s="56"/>
    </row>
    <row r="471" spans="1:3" x14ac:dyDescent="0.2">
      <c r="A471" s="56"/>
      <c r="B471" s="4"/>
      <c r="C471" s="56"/>
    </row>
    <row r="472" spans="1:3" x14ac:dyDescent="0.2">
      <c r="A472" s="56"/>
      <c r="B472" s="4"/>
      <c r="C472" s="56"/>
    </row>
    <row r="473" spans="1:3" x14ac:dyDescent="0.2">
      <c r="A473" s="56"/>
      <c r="B473" s="4"/>
      <c r="C473" s="56"/>
    </row>
    <row r="474" spans="1:3" x14ac:dyDescent="0.2">
      <c r="A474" s="56"/>
      <c r="B474" s="4"/>
      <c r="C474" s="56"/>
    </row>
    <row r="475" spans="1:3" x14ac:dyDescent="0.2">
      <c r="A475" s="56"/>
      <c r="B475" s="4"/>
      <c r="C475" s="56"/>
    </row>
    <row r="476" spans="1:3" x14ac:dyDescent="0.2">
      <c r="A476" s="56"/>
      <c r="B476" s="4"/>
      <c r="C476" s="56"/>
    </row>
    <row r="477" spans="1:3" x14ac:dyDescent="0.2">
      <c r="A477" s="56"/>
      <c r="B477" s="4"/>
      <c r="C477" s="56"/>
    </row>
    <row r="478" spans="1:3" x14ac:dyDescent="0.2">
      <c r="A478" s="56"/>
      <c r="B478" s="4"/>
      <c r="C478" s="56"/>
    </row>
    <row r="479" spans="1:3" x14ac:dyDescent="0.2">
      <c r="A479" s="56"/>
      <c r="B479" s="4"/>
      <c r="C479" s="56"/>
    </row>
    <row r="480" spans="1:3" x14ac:dyDescent="0.2">
      <c r="A480" s="56"/>
      <c r="B480" s="4"/>
      <c r="C480" s="56"/>
    </row>
    <row r="481" spans="1:3" x14ac:dyDescent="0.2">
      <c r="A481" s="56"/>
      <c r="B481" s="4"/>
      <c r="C481" s="56"/>
    </row>
    <row r="482" spans="1:3" x14ac:dyDescent="0.2">
      <c r="A482" s="56"/>
      <c r="B482" s="4"/>
      <c r="C482" s="56"/>
    </row>
    <row r="483" spans="1:3" x14ac:dyDescent="0.2">
      <c r="A483" s="56"/>
      <c r="B483" s="4"/>
      <c r="C483" s="56"/>
    </row>
    <row r="484" spans="1:3" x14ac:dyDescent="0.2">
      <c r="A484" s="56"/>
      <c r="B484" s="4"/>
      <c r="C484" s="56"/>
    </row>
    <row r="485" spans="1:3" x14ac:dyDescent="0.2">
      <c r="A485" s="56"/>
      <c r="B485" s="4"/>
      <c r="C485" s="56"/>
    </row>
    <row r="486" spans="1:3" x14ac:dyDescent="0.2">
      <c r="A486" s="56"/>
      <c r="B486" s="4"/>
      <c r="C486" s="56"/>
    </row>
    <row r="487" spans="1:3" x14ac:dyDescent="0.2">
      <c r="A487" s="56"/>
      <c r="B487" s="4"/>
      <c r="C487" s="56"/>
    </row>
    <row r="488" spans="1:3" x14ac:dyDescent="0.2">
      <c r="A488" s="56"/>
      <c r="B488" s="4"/>
      <c r="C488" s="56"/>
    </row>
    <row r="489" spans="1:3" x14ac:dyDescent="0.2">
      <c r="A489" s="56"/>
      <c r="B489" s="4"/>
      <c r="C489" s="56"/>
    </row>
    <row r="490" spans="1:3" x14ac:dyDescent="0.2">
      <c r="A490" s="56"/>
      <c r="B490" s="4"/>
      <c r="C490" s="56"/>
    </row>
    <row r="491" spans="1:3" x14ac:dyDescent="0.2">
      <c r="A491" s="56"/>
      <c r="B491" s="4"/>
      <c r="C491" s="56"/>
    </row>
    <row r="492" spans="1:3" x14ac:dyDescent="0.2">
      <c r="A492" s="56"/>
      <c r="B492" s="4"/>
      <c r="C492" s="56"/>
    </row>
    <row r="493" spans="1:3" x14ac:dyDescent="0.2">
      <c r="A493" s="56"/>
      <c r="B493" s="4"/>
      <c r="C493" s="56"/>
    </row>
    <row r="494" spans="1:3" x14ac:dyDescent="0.2">
      <c r="A494" s="56"/>
      <c r="B494" s="4"/>
      <c r="C494" s="56"/>
    </row>
    <row r="495" spans="1:3" x14ac:dyDescent="0.2">
      <c r="A495" s="56"/>
      <c r="B495" s="4"/>
      <c r="C495" s="56"/>
    </row>
    <row r="496" spans="1:3" x14ac:dyDescent="0.2">
      <c r="A496" s="56"/>
      <c r="B496" s="4"/>
      <c r="C496" s="56"/>
    </row>
    <row r="497" spans="1:3" x14ac:dyDescent="0.2">
      <c r="A497" s="56"/>
      <c r="B497" s="4"/>
      <c r="C497" s="56"/>
    </row>
    <row r="498" spans="1:3" x14ac:dyDescent="0.2">
      <c r="A498" s="56"/>
      <c r="B498" s="4"/>
      <c r="C498" s="56"/>
    </row>
    <row r="499" spans="1:3" x14ac:dyDescent="0.2">
      <c r="A499" s="56"/>
      <c r="B499" s="4"/>
      <c r="C499" s="56"/>
    </row>
    <row r="500" spans="1:3" x14ac:dyDescent="0.2">
      <c r="A500" s="56"/>
      <c r="B500" s="4"/>
      <c r="C500" s="56"/>
    </row>
    <row r="501" spans="1:3" x14ac:dyDescent="0.2">
      <c r="A501" s="56"/>
      <c r="B501" s="4"/>
      <c r="C501" s="56"/>
    </row>
    <row r="502" spans="1:3" x14ac:dyDescent="0.2">
      <c r="A502" s="56"/>
      <c r="B502" s="4"/>
      <c r="C502" s="56"/>
    </row>
    <row r="503" spans="1:3" x14ac:dyDescent="0.2">
      <c r="A503" s="56"/>
      <c r="B503" s="4"/>
      <c r="C503" s="56"/>
    </row>
    <row r="504" spans="1:3" x14ac:dyDescent="0.2">
      <c r="A504" s="56"/>
      <c r="B504" s="4"/>
      <c r="C504" s="56"/>
    </row>
    <row r="505" spans="1:3" x14ac:dyDescent="0.2">
      <c r="A505" s="56"/>
      <c r="B505" s="4"/>
      <c r="C505" s="56"/>
    </row>
    <row r="506" spans="1:3" x14ac:dyDescent="0.2">
      <c r="A506" s="56"/>
      <c r="B506" s="4"/>
      <c r="C506" s="56"/>
    </row>
    <row r="507" spans="1:3" x14ac:dyDescent="0.2">
      <c r="A507" s="56"/>
      <c r="B507" s="4"/>
      <c r="C507" s="56"/>
    </row>
    <row r="508" spans="1:3" x14ac:dyDescent="0.2">
      <c r="A508" s="56"/>
      <c r="B508" s="4"/>
      <c r="C508" s="56"/>
    </row>
    <row r="509" spans="1:3" x14ac:dyDescent="0.2">
      <c r="A509" s="56"/>
      <c r="B509" s="4"/>
      <c r="C509" s="56"/>
    </row>
    <row r="510" spans="1:3" x14ac:dyDescent="0.2">
      <c r="A510" s="56"/>
      <c r="B510" s="4"/>
      <c r="C510" s="56"/>
    </row>
    <row r="511" spans="1:3" x14ac:dyDescent="0.2">
      <c r="A511" s="56"/>
      <c r="B511" s="4"/>
      <c r="C511" s="56"/>
    </row>
    <row r="512" spans="1:3" x14ac:dyDescent="0.2">
      <c r="A512" s="56"/>
      <c r="B512" s="4"/>
      <c r="C512" s="56"/>
    </row>
    <row r="513" spans="1:3" x14ac:dyDescent="0.2">
      <c r="A513" s="56"/>
      <c r="B513" s="4"/>
      <c r="C513" s="56"/>
    </row>
    <row r="514" spans="1:3" x14ac:dyDescent="0.2">
      <c r="A514" s="56"/>
      <c r="B514" s="4"/>
      <c r="C514" s="56"/>
    </row>
    <row r="515" spans="1:3" x14ac:dyDescent="0.2">
      <c r="A515" s="56"/>
      <c r="B515" s="4"/>
      <c r="C515" s="56"/>
    </row>
    <row r="516" spans="1:3" x14ac:dyDescent="0.2">
      <c r="A516" s="56"/>
      <c r="B516" s="4"/>
      <c r="C516" s="56"/>
    </row>
    <row r="517" spans="1:3" x14ac:dyDescent="0.2">
      <c r="A517" s="56"/>
      <c r="B517" s="4"/>
      <c r="C517" s="56"/>
    </row>
    <row r="518" spans="1:3" x14ac:dyDescent="0.2">
      <c r="A518" s="56"/>
      <c r="B518" s="4"/>
      <c r="C518" s="56"/>
    </row>
    <row r="519" spans="1:3" x14ac:dyDescent="0.2">
      <c r="A519" s="56"/>
      <c r="B519" s="4"/>
      <c r="C519" s="56"/>
    </row>
    <row r="520" spans="1:3" x14ac:dyDescent="0.2">
      <c r="A520" s="56"/>
      <c r="B520" s="4"/>
      <c r="C520" s="56"/>
    </row>
    <row r="521" spans="1:3" x14ac:dyDescent="0.2">
      <c r="A521" s="56"/>
      <c r="B521" s="4"/>
      <c r="C521" s="56"/>
    </row>
    <row r="522" spans="1:3" x14ac:dyDescent="0.2">
      <c r="A522" s="56"/>
      <c r="B522" s="4"/>
      <c r="C522" s="56"/>
    </row>
    <row r="523" spans="1:3" x14ac:dyDescent="0.2">
      <c r="A523" s="56"/>
      <c r="B523" s="4"/>
      <c r="C523" s="56"/>
    </row>
    <row r="524" spans="1:3" x14ac:dyDescent="0.2">
      <c r="A524" s="56"/>
      <c r="B524" s="4"/>
      <c r="C524" s="56"/>
    </row>
    <row r="525" spans="1:3" x14ac:dyDescent="0.2">
      <c r="A525" s="56"/>
      <c r="B525" s="4"/>
      <c r="C525" s="56"/>
    </row>
    <row r="526" spans="1:3" x14ac:dyDescent="0.2">
      <c r="A526" s="56"/>
      <c r="B526" s="4"/>
      <c r="C526" s="56"/>
    </row>
    <row r="527" spans="1:3" x14ac:dyDescent="0.2">
      <c r="A527" s="56"/>
      <c r="B527" s="4"/>
      <c r="C527" s="56"/>
    </row>
    <row r="528" spans="1:3" x14ac:dyDescent="0.2">
      <c r="A528" s="56"/>
      <c r="B528" s="4"/>
      <c r="C528" s="56"/>
    </row>
    <row r="529" spans="1:3" x14ac:dyDescent="0.2">
      <c r="A529" s="56"/>
      <c r="B529" s="4"/>
      <c r="C529" s="56"/>
    </row>
    <row r="530" spans="1:3" x14ac:dyDescent="0.2">
      <c r="A530" s="56"/>
      <c r="B530" s="4"/>
      <c r="C530" s="56"/>
    </row>
    <row r="531" spans="1:3" x14ac:dyDescent="0.2">
      <c r="A531" s="56"/>
      <c r="B531" s="4"/>
      <c r="C531" s="56"/>
    </row>
    <row r="532" spans="1:3" x14ac:dyDescent="0.2">
      <c r="A532" s="56"/>
      <c r="B532" s="4"/>
      <c r="C532" s="56"/>
    </row>
    <row r="533" spans="1:3" x14ac:dyDescent="0.2">
      <c r="A533" s="56"/>
      <c r="B533" s="4"/>
      <c r="C533" s="56"/>
    </row>
    <row r="534" spans="1:3" x14ac:dyDescent="0.2">
      <c r="A534" s="56"/>
      <c r="B534" s="4"/>
      <c r="C534" s="56"/>
    </row>
    <row r="535" spans="1:3" x14ac:dyDescent="0.2">
      <c r="A535" s="56"/>
      <c r="B535" s="4"/>
      <c r="C535" s="56"/>
    </row>
    <row r="536" spans="1:3" x14ac:dyDescent="0.2">
      <c r="A536" s="56"/>
      <c r="B536" s="4"/>
      <c r="C536" s="56"/>
    </row>
    <row r="537" spans="1:3" x14ac:dyDescent="0.2">
      <c r="A537" s="56"/>
      <c r="B537" s="4"/>
      <c r="C537" s="56"/>
    </row>
    <row r="538" spans="1:3" x14ac:dyDescent="0.2">
      <c r="A538" s="56"/>
      <c r="B538" s="4"/>
      <c r="C538" s="56"/>
    </row>
    <row r="539" spans="1:3" x14ac:dyDescent="0.2">
      <c r="A539" s="56"/>
      <c r="B539" s="4"/>
      <c r="C539" s="56"/>
    </row>
    <row r="540" spans="1:3" x14ac:dyDescent="0.2">
      <c r="A540" s="56"/>
      <c r="B540" s="4"/>
      <c r="C540" s="56"/>
    </row>
    <row r="541" spans="1:3" x14ac:dyDescent="0.2">
      <c r="A541" s="56"/>
      <c r="B541" s="4"/>
      <c r="C541" s="56"/>
    </row>
    <row r="542" spans="1:3" x14ac:dyDescent="0.2">
      <c r="A542" s="56"/>
      <c r="B542" s="4"/>
      <c r="C542" s="56"/>
    </row>
    <row r="543" spans="1:3" x14ac:dyDescent="0.2">
      <c r="A543" s="56"/>
      <c r="B543" s="4"/>
      <c r="C543" s="56"/>
    </row>
    <row r="544" spans="1:3" x14ac:dyDescent="0.2">
      <c r="A544" s="56"/>
      <c r="B544" s="4"/>
      <c r="C544" s="56"/>
    </row>
    <row r="545" spans="1:3" x14ac:dyDescent="0.2">
      <c r="A545" s="56"/>
      <c r="B545" s="4"/>
      <c r="C545" s="56"/>
    </row>
    <row r="546" spans="1:3" x14ac:dyDescent="0.2">
      <c r="A546" s="56"/>
      <c r="B546" s="4"/>
      <c r="C546" s="56"/>
    </row>
    <row r="547" spans="1:3" x14ac:dyDescent="0.2">
      <c r="A547" s="56"/>
      <c r="B547" s="4"/>
      <c r="C547" s="56"/>
    </row>
    <row r="548" spans="1:3" x14ac:dyDescent="0.2">
      <c r="A548" s="56"/>
      <c r="B548" s="4"/>
      <c r="C548" s="56"/>
    </row>
    <row r="549" spans="1:3" x14ac:dyDescent="0.2">
      <c r="A549" s="56"/>
      <c r="B549" s="4"/>
      <c r="C549" s="56"/>
    </row>
    <row r="550" spans="1:3" x14ac:dyDescent="0.2">
      <c r="A550" s="56"/>
      <c r="B550" s="4"/>
      <c r="C550" s="56"/>
    </row>
    <row r="551" spans="1:3" x14ac:dyDescent="0.2">
      <c r="A551" s="56"/>
      <c r="B551" s="4"/>
      <c r="C551" s="56"/>
    </row>
    <row r="552" spans="1:3" x14ac:dyDescent="0.2">
      <c r="A552" s="56"/>
      <c r="B552" s="4"/>
      <c r="C552" s="56"/>
    </row>
    <row r="553" spans="1:3" x14ac:dyDescent="0.2">
      <c r="A553" s="56"/>
      <c r="B553" s="4"/>
      <c r="C553" s="56"/>
    </row>
    <row r="554" spans="1:3" x14ac:dyDescent="0.2">
      <c r="A554" s="56"/>
      <c r="B554" s="4"/>
      <c r="C554" s="56"/>
    </row>
    <row r="555" spans="1:3" x14ac:dyDescent="0.2">
      <c r="A555" s="56"/>
      <c r="B555" s="4"/>
      <c r="C555" s="56"/>
    </row>
    <row r="556" spans="1:3" x14ac:dyDescent="0.2">
      <c r="A556" s="56"/>
      <c r="B556" s="4"/>
      <c r="C556" s="56"/>
    </row>
    <row r="557" spans="1:3" x14ac:dyDescent="0.2">
      <c r="A557" s="56"/>
      <c r="B557" s="4"/>
      <c r="C557" s="56"/>
    </row>
    <row r="558" spans="1:3" x14ac:dyDescent="0.2">
      <c r="A558" s="56"/>
      <c r="B558" s="4"/>
      <c r="C558" s="56"/>
    </row>
    <row r="559" spans="1:3" x14ac:dyDescent="0.2">
      <c r="A559" s="56"/>
      <c r="B559" s="4"/>
      <c r="C559" s="56"/>
    </row>
    <row r="560" spans="1:3" x14ac:dyDescent="0.2">
      <c r="A560" s="56"/>
      <c r="B560" s="4"/>
      <c r="C560" s="56"/>
    </row>
    <row r="561" spans="1:3" x14ac:dyDescent="0.2">
      <c r="A561" s="56"/>
      <c r="B561" s="4"/>
      <c r="C561" s="56"/>
    </row>
    <row r="562" spans="1:3" x14ac:dyDescent="0.2">
      <c r="A562" s="56"/>
      <c r="B562" s="4"/>
      <c r="C562" s="56"/>
    </row>
    <row r="563" spans="1:3" x14ac:dyDescent="0.2">
      <c r="A563" s="56"/>
      <c r="B563" s="4"/>
      <c r="C563" s="56"/>
    </row>
    <row r="564" spans="1:3" x14ac:dyDescent="0.2">
      <c r="A564" s="56"/>
      <c r="B564" s="4"/>
      <c r="C564" s="56"/>
    </row>
    <row r="565" spans="1:3" x14ac:dyDescent="0.2">
      <c r="A565" s="56"/>
      <c r="B565" s="4"/>
      <c r="C565" s="56"/>
    </row>
    <row r="566" spans="1:3" x14ac:dyDescent="0.2">
      <c r="A566" s="56"/>
      <c r="B566" s="4"/>
      <c r="C566" s="56"/>
    </row>
    <row r="567" spans="1:3" x14ac:dyDescent="0.2">
      <c r="A567" s="56"/>
      <c r="B567" s="4"/>
      <c r="C567" s="56"/>
    </row>
    <row r="568" spans="1:3" x14ac:dyDescent="0.2">
      <c r="A568" s="56"/>
      <c r="B568" s="4"/>
      <c r="C568" s="56"/>
    </row>
    <row r="569" spans="1:3" x14ac:dyDescent="0.2">
      <c r="A569" s="56"/>
      <c r="B569" s="4"/>
      <c r="C569" s="56"/>
    </row>
    <row r="570" spans="1:3" x14ac:dyDescent="0.2">
      <c r="A570" s="56"/>
      <c r="B570" s="4"/>
      <c r="C570" s="56"/>
    </row>
    <row r="571" spans="1:3" x14ac:dyDescent="0.2">
      <c r="A571" s="56"/>
      <c r="B571" s="4"/>
      <c r="C571" s="56"/>
    </row>
    <row r="572" spans="1:3" x14ac:dyDescent="0.2">
      <c r="A572" s="56"/>
      <c r="B572" s="4"/>
      <c r="C572" s="56"/>
    </row>
    <row r="573" spans="1:3" x14ac:dyDescent="0.2">
      <c r="A573" s="56"/>
      <c r="B573" s="4"/>
      <c r="C573" s="56"/>
    </row>
    <row r="574" spans="1:3" x14ac:dyDescent="0.2">
      <c r="A574" s="56"/>
      <c r="B574" s="4"/>
      <c r="C574" s="56"/>
    </row>
    <row r="575" spans="1:3" x14ac:dyDescent="0.2">
      <c r="A575" s="56"/>
      <c r="B575" s="4"/>
      <c r="C575" s="56"/>
    </row>
    <row r="576" spans="1:3" x14ac:dyDescent="0.2">
      <c r="A576" s="56"/>
      <c r="B576" s="4"/>
      <c r="C576" s="56"/>
    </row>
    <row r="577" spans="1:3" x14ac:dyDescent="0.2">
      <c r="A577" s="56"/>
      <c r="B577" s="4"/>
      <c r="C577" s="56"/>
    </row>
    <row r="578" spans="1:3" x14ac:dyDescent="0.2">
      <c r="A578" s="56"/>
      <c r="B578" s="4"/>
      <c r="C578" s="56"/>
    </row>
    <row r="579" spans="1:3" x14ac:dyDescent="0.2">
      <c r="A579" s="56"/>
      <c r="B579" s="4"/>
      <c r="C579" s="56"/>
    </row>
    <row r="580" spans="1:3" x14ac:dyDescent="0.2">
      <c r="A580" s="56"/>
      <c r="B580" s="4"/>
      <c r="C580" s="56"/>
    </row>
    <row r="581" spans="1:3" x14ac:dyDescent="0.2">
      <c r="A581" s="56"/>
      <c r="B581" s="4"/>
      <c r="C581" s="56"/>
    </row>
    <row r="582" spans="1:3" x14ac:dyDescent="0.2">
      <c r="A582" s="56"/>
      <c r="B582" s="4"/>
      <c r="C582" s="56"/>
    </row>
    <row r="583" spans="1:3" x14ac:dyDescent="0.2">
      <c r="A583" s="56"/>
      <c r="B583" s="4"/>
      <c r="C583" s="56"/>
    </row>
    <row r="584" spans="1:3" x14ac:dyDescent="0.2">
      <c r="A584" s="56"/>
      <c r="B584" s="4"/>
      <c r="C584" s="56"/>
    </row>
    <row r="585" spans="1:3" x14ac:dyDescent="0.2">
      <c r="A585" s="56"/>
      <c r="B585" s="4"/>
      <c r="C585" s="56"/>
    </row>
    <row r="586" spans="1:3" x14ac:dyDescent="0.2">
      <c r="A586" s="56"/>
      <c r="B586" s="4"/>
      <c r="C586" s="56"/>
    </row>
    <row r="587" spans="1:3" x14ac:dyDescent="0.2">
      <c r="A587" s="56"/>
      <c r="B587" s="4"/>
      <c r="C587" s="56"/>
    </row>
    <row r="588" spans="1:3" x14ac:dyDescent="0.2">
      <c r="A588" s="56"/>
      <c r="B588" s="4"/>
      <c r="C588" s="56"/>
    </row>
    <row r="589" spans="1:3" x14ac:dyDescent="0.2">
      <c r="A589" s="56"/>
      <c r="B589" s="4"/>
      <c r="C589" s="56"/>
    </row>
    <row r="590" spans="1:3" x14ac:dyDescent="0.2">
      <c r="A590" s="56"/>
      <c r="B590" s="4"/>
      <c r="C590" s="56"/>
    </row>
    <row r="591" spans="1:3" x14ac:dyDescent="0.2">
      <c r="A591" s="56"/>
      <c r="B591" s="4"/>
      <c r="C591" s="56"/>
    </row>
    <row r="592" spans="1:3" x14ac:dyDescent="0.2">
      <c r="A592" s="56"/>
      <c r="B592" s="4"/>
      <c r="C592" s="56"/>
    </row>
    <row r="593" spans="1:3" x14ac:dyDescent="0.2">
      <c r="A593" s="56"/>
      <c r="B593" s="4"/>
      <c r="C593" s="56"/>
    </row>
    <row r="594" spans="1:3" x14ac:dyDescent="0.2">
      <c r="A594" s="56"/>
      <c r="B594" s="4"/>
      <c r="C594" s="56"/>
    </row>
    <row r="595" spans="1:3" x14ac:dyDescent="0.2">
      <c r="A595" s="56"/>
      <c r="B595" s="4"/>
      <c r="C595" s="56"/>
    </row>
    <row r="596" spans="1:3" x14ac:dyDescent="0.2">
      <c r="A596" s="56"/>
      <c r="B596" s="4"/>
      <c r="C596" s="56"/>
    </row>
    <row r="597" spans="1:3" x14ac:dyDescent="0.2">
      <c r="A597" s="56"/>
      <c r="B597" s="4"/>
      <c r="C597" s="56"/>
    </row>
    <row r="598" spans="1:3" x14ac:dyDescent="0.2">
      <c r="A598" s="56"/>
      <c r="B598" s="4"/>
      <c r="C598" s="56"/>
    </row>
    <row r="599" spans="1:3" x14ac:dyDescent="0.2">
      <c r="A599" s="56"/>
      <c r="B599" s="4"/>
      <c r="C599" s="56"/>
    </row>
    <row r="600" spans="1:3" x14ac:dyDescent="0.2">
      <c r="A600" s="56"/>
      <c r="B600" s="4"/>
      <c r="C600" s="56"/>
    </row>
    <row r="601" spans="1:3" x14ac:dyDescent="0.2">
      <c r="A601" s="56"/>
      <c r="B601" s="4"/>
      <c r="C601" s="56"/>
    </row>
    <row r="602" spans="1:3" x14ac:dyDescent="0.2">
      <c r="A602" s="56"/>
      <c r="B602" s="4"/>
      <c r="C602" s="56"/>
    </row>
    <row r="603" spans="1:3" x14ac:dyDescent="0.2">
      <c r="A603" s="56"/>
      <c r="B603" s="4"/>
      <c r="C603" s="56"/>
    </row>
    <row r="604" spans="1:3" x14ac:dyDescent="0.2">
      <c r="A604" s="56"/>
      <c r="B604" s="4"/>
      <c r="C604" s="56"/>
    </row>
    <row r="605" spans="1:3" x14ac:dyDescent="0.2">
      <c r="A605" s="56"/>
      <c r="B605" s="4"/>
      <c r="C605" s="56"/>
    </row>
    <row r="606" spans="1:3" x14ac:dyDescent="0.2">
      <c r="A606" s="56"/>
      <c r="B606" s="4"/>
      <c r="C606" s="56"/>
    </row>
    <row r="607" spans="1:3" x14ac:dyDescent="0.2">
      <c r="A607" s="56"/>
      <c r="B607" s="4"/>
      <c r="C607" s="56"/>
    </row>
    <row r="608" spans="1:3" x14ac:dyDescent="0.2">
      <c r="A608" s="56"/>
      <c r="B608" s="4"/>
      <c r="C608" s="56"/>
    </row>
    <row r="609" spans="1:3" x14ac:dyDescent="0.2">
      <c r="A609" s="56"/>
      <c r="B609" s="4"/>
      <c r="C609" s="56"/>
    </row>
    <row r="610" spans="1:3" x14ac:dyDescent="0.2">
      <c r="A610" s="56"/>
      <c r="B610" s="4"/>
      <c r="C610" s="56"/>
    </row>
    <row r="611" spans="1:3" x14ac:dyDescent="0.2">
      <c r="A611" s="56"/>
      <c r="B611" s="4"/>
      <c r="C611" s="56"/>
    </row>
    <row r="612" spans="1:3" x14ac:dyDescent="0.2">
      <c r="A612" s="56"/>
      <c r="B612" s="4"/>
      <c r="C612" s="56"/>
    </row>
    <row r="613" spans="1:3" x14ac:dyDescent="0.2">
      <c r="A613" s="56"/>
      <c r="B613" s="4"/>
      <c r="C613" s="56"/>
    </row>
    <row r="614" spans="1:3" x14ac:dyDescent="0.2">
      <c r="A614" s="56"/>
      <c r="B614" s="4"/>
      <c r="C614" s="56"/>
    </row>
    <row r="615" spans="1:3" x14ac:dyDescent="0.2">
      <c r="A615" s="56"/>
      <c r="B615" s="4"/>
      <c r="C615" s="56"/>
    </row>
    <row r="616" spans="1:3" x14ac:dyDescent="0.2">
      <c r="A616" s="56"/>
      <c r="B616" s="4"/>
      <c r="C616" s="56"/>
    </row>
    <row r="617" spans="1:3" x14ac:dyDescent="0.2">
      <c r="A617" s="56"/>
      <c r="B617" s="4"/>
      <c r="C617" s="56"/>
    </row>
    <row r="618" spans="1:3" x14ac:dyDescent="0.2">
      <c r="A618" s="56"/>
      <c r="B618" s="4"/>
      <c r="C618" s="56"/>
    </row>
    <row r="619" spans="1:3" x14ac:dyDescent="0.2">
      <c r="A619" s="56"/>
      <c r="B619" s="4"/>
      <c r="C619" s="56"/>
    </row>
    <row r="620" spans="1:3" x14ac:dyDescent="0.2">
      <c r="A620" s="56"/>
      <c r="B620" s="4"/>
      <c r="C620" s="56"/>
    </row>
    <row r="621" spans="1:3" x14ac:dyDescent="0.2">
      <c r="A621" s="56"/>
      <c r="B621" s="4"/>
      <c r="C621" s="56"/>
    </row>
    <row r="622" spans="1:3" x14ac:dyDescent="0.2">
      <c r="A622" s="56"/>
      <c r="B622" s="4"/>
      <c r="C622" s="56"/>
    </row>
    <row r="623" spans="1:3" x14ac:dyDescent="0.2">
      <c r="A623" s="56"/>
      <c r="B623" s="4"/>
      <c r="C623" s="56"/>
    </row>
    <row r="624" spans="1:3" x14ac:dyDescent="0.2">
      <c r="A624" s="56"/>
      <c r="B624" s="4"/>
      <c r="C624" s="56"/>
    </row>
    <row r="625" spans="1:3" x14ac:dyDescent="0.2">
      <c r="A625" s="56"/>
      <c r="B625" s="4"/>
      <c r="C625" s="56"/>
    </row>
    <row r="626" spans="1:3" x14ac:dyDescent="0.2">
      <c r="A626" s="56"/>
      <c r="B626" s="4"/>
      <c r="C626" s="56"/>
    </row>
    <row r="627" spans="1:3" x14ac:dyDescent="0.2">
      <c r="A627" s="56"/>
      <c r="B627" s="4"/>
      <c r="C627" s="56"/>
    </row>
    <row r="628" spans="1:3" x14ac:dyDescent="0.2">
      <c r="A628" s="56"/>
      <c r="B628" s="4"/>
      <c r="C628" s="56"/>
    </row>
    <row r="629" spans="1:3" x14ac:dyDescent="0.2">
      <c r="A629" s="56"/>
      <c r="B629" s="4"/>
      <c r="C629" s="56"/>
    </row>
    <row r="630" spans="1:3" x14ac:dyDescent="0.2">
      <c r="A630" s="56"/>
      <c r="B630" s="4"/>
      <c r="C630" s="56"/>
    </row>
    <row r="631" spans="1:3" x14ac:dyDescent="0.2">
      <c r="A631" s="56"/>
      <c r="B631" s="4"/>
      <c r="C631" s="56"/>
    </row>
    <row r="632" spans="1:3" x14ac:dyDescent="0.2">
      <c r="A632" s="56"/>
      <c r="B632" s="4"/>
      <c r="C632" s="56"/>
    </row>
    <row r="633" spans="1:3" x14ac:dyDescent="0.2">
      <c r="A633" s="56"/>
      <c r="B633" s="4"/>
      <c r="C633" s="56"/>
    </row>
    <row r="634" spans="1:3" x14ac:dyDescent="0.2">
      <c r="A634" s="56"/>
      <c r="B634" s="4"/>
      <c r="C634" s="56"/>
    </row>
    <row r="635" spans="1:3" x14ac:dyDescent="0.2">
      <c r="A635" s="56"/>
      <c r="B635" s="4"/>
      <c r="C635" s="56"/>
    </row>
    <row r="636" spans="1:3" x14ac:dyDescent="0.2">
      <c r="A636" s="56"/>
      <c r="B636" s="4"/>
      <c r="C636" s="56"/>
    </row>
    <row r="637" spans="1:3" x14ac:dyDescent="0.2">
      <c r="A637" s="56"/>
      <c r="B637" s="4"/>
      <c r="C637" s="56"/>
    </row>
    <row r="638" spans="1:3" x14ac:dyDescent="0.2">
      <c r="A638" s="56"/>
      <c r="B638" s="4"/>
      <c r="C638" s="56"/>
    </row>
    <row r="639" spans="1:3" x14ac:dyDescent="0.2">
      <c r="A639" s="56"/>
      <c r="B639" s="4"/>
      <c r="C639" s="56"/>
    </row>
    <row r="640" spans="1:3" x14ac:dyDescent="0.2">
      <c r="A640" s="56"/>
      <c r="B640" s="4"/>
      <c r="C640" s="56"/>
    </row>
    <row r="641" spans="1:3" x14ac:dyDescent="0.2">
      <c r="A641" s="56"/>
      <c r="B641" s="4"/>
      <c r="C641" s="56"/>
    </row>
    <row r="642" spans="1:3" x14ac:dyDescent="0.2">
      <c r="A642" s="56"/>
      <c r="B642" s="4"/>
      <c r="C642" s="56"/>
    </row>
    <row r="643" spans="1:3" x14ac:dyDescent="0.2">
      <c r="A643" s="56"/>
      <c r="B643" s="4"/>
      <c r="C643" s="56"/>
    </row>
    <row r="644" spans="1:3" x14ac:dyDescent="0.2">
      <c r="A644" s="56"/>
      <c r="B644" s="4"/>
      <c r="C644" s="56"/>
    </row>
    <row r="645" spans="1:3" x14ac:dyDescent="0.2">
      <c r="A645" s="56"/>
      <c r="B645" s="4"/>
      <c r="C645" s="56"/>
    </row>
    <row r="646" spans="1:3" x14ac:dyDescent="0.2">
      <c r="A646" s="56"/>
      <c r="B646" s="4"/>
      <c r="C646" s="56"/>
    </row>
    <row r="647" spans="1:3" x14ac:dyDescent="0.2">
      <c r="A647" s="56"/>
      <c r="B647" s="4"/>
      <c r="C647" s="56"/>
    </row>
    <row r="648" spans="1:3" x14ac:dyDescent="0.2">
      <c r="A648" s="56"/>
      <c r="B648" s="4"/>
      <c r="C648" s="56"/>
    </row>
    <row r="649" spans="1:3" x14ac:dyDescent="0.2">
      <c r="A649" s="56"/>
      <c r="B649" s="4"/>
      <c r="C649" s="56"/>
    </row>
    <row r="650" spans="1:3" x14ac:dyDescent="0.2">
      <c r="A650" s="56"/>
      <c r="B650" s="4"/>
      <c r="C650" s="56"/>
    </row>
    <row r="651" spans="1:3" x14ac:dyDescent="0.2">
      <c r="A651" s="56"/>
      <c r="B651" s="4"/>
      <c r="C651" s="56"/>
    </row>
    <row r="652" spans="1:3" x14ac:dyDescent="0.2">
      <c r="A652" s="56"/>
      <c r="B652" s="4"/>
      <c r="C652" s="56"/>
    </row>
    <row r="653" spans="1:3" x14ac:dyDescent="0.2">
      <c r="A653" s="56"/>
      <c r="B653" s="4"/>
      <c r="C653" s="56"/>
    </row>
    <row r="654" spans="1:3" x14ac:dyDescent="0.2">
      <c r="A654" s="56"/>
      <c r="B654" s="4"/>
      <c r="C654" s="56"/>
    </row>
    <row r="655" spans="1:3" x14ac:dyDescent="0.2">
      <c r="A655" s="56"/>
      <c r="B655" s="4"/>
      <c r="C655" s="56"/>
    </row>
    <row r="656" spans="1:3" x14ac:dyDescent="0.2">
      <c r="A656" s="56"/>
      <c r="B656" s="4"/>
      <c r="C656" s="56"/>
    </row>
    <row r="657" spans="1:3" x14ac:dyDescent="0.2">
      <c r="A657" s="56"/>
      <c r="B657" s="4"/>
      <c r="C657" s="56"/>
    </row>
    <row r="658" spans="1:3" x14ac:dyDescent="0.2">
      <c r="A658" s="56"/>
      <c r="B658" s="4"/>
      <c r="C658" s="56"/>
    </row>
    <row r="659" spans="1:3" x14ac:dyDescent="0.2">
      <c r="A659" s="56"/>
      <c r="B659" s="4"/>
      <c r="C659" s="56"/>
    </row>
    <row r="660" spans="1:3" x14ac:dyDescent="0.2">
      <c r="A660" s="56"/>
      <c r="B660" s="4"/>
      <c r="C660" s="56"/>
    </row>
    <row r="661" spans="1:3" x14ac:dyDescent="0.2">
      <c r="A661" s="56"/>
      <c r="B661" s="4"/>
      <c r="C661" s="56"/>
    </row>
    <row r="662" spans="1:3" x14ac:dyDescent="0.2">
      <c r="A662" s="56"/>
      <c r="B662" s="4"/>
      <c r="C662" s="56"/>
    </row>
    <row r="663" spans="1:3" x14ac:dyDescent="0.2">
      <c r="A663" s="56"/>
      <c r="B663" s="4"/>
      <c r="C663" s="56"/>
    </row>
    <row r="664" spans="1:3" x14ac:dyDescent="0.2">
      <c r="A664" s="56"/>
      <c r="B664" s="4"/>
      <c r="C664" s="56"/>
    </row>
    <row r="665" spans="1:3" x14ac:dyDescent="0.2">
      <c r="A665" s="56"/>
      <c r="B665" s="4"/>
      <c r="C665" s="56"/>
    </row>
    <row r="666" spans="1:3" x14ac:dyDescent="0.2">
      <c r="A666" s="56"/>
      <c r="B666" s="4"/>
      <c r="C666" s="56"/>
    </row>
    <row r="667" spans="1:3" x14ac:dyDescent="0.2">
      <c r="A667" s="56"/>
      <c r="B667" s="4"/>
      <c r="C667" s="56"/>
    </row>
    <row r="668" spans="1:3" x14ac:dyDescent="0.2">
      <c r="A668" s="56"/>
      <c r="B668" s="4"/>
      <c r="C668" s="56"/>
    </row>
    <row r="669" spans="1:3" x14ac:dyDescent="0.2">
      <c r="A669" s="56"/>
      <c r="B669" s="4"/>
      <c r="C669" s="56"/>
    </row>
    <row r="670" spans="1:3" x14ac:dyDescent="0.2">
      <c r="A670" s="56"/>
      <c r="B670" s="4"/>
      <c r="C670" s="56"/>
    </row>
    <row r="671" spans="1:3" x14ac:dyDescent="0.2">
      <c r="A671" s="56"/>
      <c r="B671" s="4"/>
      <c r="C671" s="56"/>
    </row>
    <row r="672" spans="1:3" x14ac:dyDescent="0.2">
      <c r="A672" s="56"/>
      <c r="B672" s="4"/>
      <c r="C672" s="56"/>
    </row>
    <row r="673" spans="1:3" x14ac:dyDescent="0.2">
      <c r="A673" s="56"/>
      <c r="B673" s="4"/>
      <c r="C673" s="56"/>
    </row>
    <row r="674" spans="1:3" x14ac:dyDescent="0.2">
      <c r="A674" s="56"/>
      <c r="B674" s="4"/>
      <c r="C674" s="56"/>
    </row>
    <row r="675" spans="1:3" x14ac:dyDescent="0.2">
      <c r="A675" s="56"/>
      <c r="B675" s="4"/>
      <c r="C675" s="56"/>
    </row>
    <row r="676" spans="1:3" x14ac:dyDescent="0.2">
      <c r="A676" s="56"/>
      <c r="B676" s="4"/>
      <c r="C676" s="56"/>
    </row>
    <row r="677" spans="1:3" x14ac:dyDescent="0.2">
      <c r="A677" s="56"/>
      <c r="B677" s="4"/>
      <c r="C677" s="56"/>
    </row>
    <row r="678" spans="1:3" x14ac:dyDescent="0.2">
      <c r="A678" s="56"/>
      <c r="B678" s="4"/>
      <c r="C678" s="56"/>
    </row>
    <row r="679" spans="1:3" x14ac:dyDescent="0.2">
      <c r="A679" s="56"/>
      <c r="B679" s="4"/>
      <c r="C679" s="56"/>
    </row>
    <row r="680" spans="1:3" x14ac:dyDescent="0.2">
      <c r="A680" s="56"/>
      <c r="B680" s="4"/>
      <c r="C680" s="56"/>
    </row>
    <row r="681" spans="1:3" x14ac:dyDescent="0.2">
      <c r="A681" s="56"/>
      <c r="B681" s="4"/>
      <c r="C681" s="56"/>
    </row>
    <row r="682" spans="1:3" x14ac:dyDescent="0.2">
      <c r="A682" s="56"/>
      <c r="B682" s="4"/>
      <c r="C682" s="56"/>
    </row>
    <row r="683" spans="1:3" x14ac:dyDescent="0.2">
      <c r="A683" s="56"/>
      <c r="B683" s="4"/>
      <c r="C683" s="56"/>
    </row>
    <row r="684" spans="1:3" x14ac:dyDescent="0.2">
      <c r="A684" s="56"/>
      <c r="B684" s="4"/>
      <c r="C684" s="56"/>
    </row>
    <row r="685" spans="1:3" x14ac:dyDescent="0.2">
      <c r="A685" s="56"/>
      <c r="B685" s="4"/>
      <c r="C685" s="56"/>
    </row>
    <row r="686" spans="1:3" x14ac:dyDescent="0.2">
      <c r="A686" s="56"/>
      <c r="B686" s="4"/>
      <c r="C686" s="56"/>
    </row>
    <row r="687" spans="1:3" x14ac:dyDescent="0.2">
      <c r="A687" s="56"/>
      <c r="B687" s="4"/>
      <c r="C687" s="56"/>
    </row>
    <row r="688" spans="1:3" x14ac:dyDescent="0.2">
      <c r="A688" s="56"/>
      <c r="B688" s="4"/>
      <c r="C688" s="56"/>
    </row>
    <row r="689" spans="1:3" x14ac:dyDescent="0.2">
      <c r="A689" s="56"/>
      <c r="B689" s="4"/>
      <c r="C689" s="56"/>
    </row>
    <row r="690" spans="1:3" x14ac:dyDescent="0.2">
      <c r="A690" s="56"/>
      <c r="B690" s="4"/>
      <c r="C690" s="56"/>
    </row>
    <row r="691" spans="1:3" x14ac:dyDescent="0.2">
      <c r="A691" s="56"/>
      <c r="B691" s="4"/>
      <c r="C691" s="56"/>
    </row>
    <row r="692" spans="1:3" x14ac:dyDescent="0.2">
      <c r="A692" s="56"/>
      <c r="B692" s="4"/>
      <c r="C692" s="56"/>
    </row>
    <row r="693" spans="1:3" x14ac:dyDescent="0.2">
      <c r="A693" s="56"/>
      <c r="B693" s="4"/>
      <c r="C693" s="56"/>
    </row>
    <row r="694" spans="1:3" x14ac:dyDescent="0.2">
      <c r="A694" s="56"/>
      <c r="B694" s="4"/>
      <c r="C694" s="56"/>
    </row>
    <row r="695" spans="1:3" x14ac:dyDescent="0.2">
      <c r="A695" s="56"/>
      <c r="B695" s="4"/>
      <c r="C695" s="56"/>
    </row>
    <row r="696" spans="1:3" x14ac:dyDescent="0.2">
      <c r="A696" s="56"/>
      <c r="B696" s="4"/>
      <c r="C696" s="56"/>
    </row>
    <row r="697" spans="1:3" x14ac:dyDescent="0.2">
      <c r="A697" s="56"/>
      <c r="B697" s="4"/>
      <c r="C697" s="56"/>
    </row>
    <row r="698" spans="1:3" x14ac:dyDescent="0.2">
      <c r="A698" s="56"/>
      <c r="B698" s="4"/>
      <c r="C698" s="56"/>
    </row>
    <row r="699" spans="1:3" x14ac:dyDescent="0.2">
      <c r="A699" s="56"/>
      <c r="B699" s="4"/>
      <c r="C699" s="56"/>
    </row>
    <row r="700" spans="1:3" x14ac:dyDescent="0.2">
      <c r="A700" s="56"/>
      <c r="B700" s="4"/>
      <c r="C700" s="56"/>
    </row>
    <row r="701" spans="1:3" x14ac:dyDescent="0.2">
      <c r="A701" s="56"/>
      <c r="B701" s="4"/>
      <c r="C701" s="56"/>
    </row>
    <row r="702" spans="1:3" x14ac:dyDescent="0.2">
      <c r="A702" s="56"/>
      <c r="B702" s="4"/>
      <c r="C702" s="56"/>
    </row>
    <row r="703" spans="1:3" x14ac:dyDescent="0.2">
      <c r="A703" s="56"/>
      <c r="B703" s="4"/>
      <c r="C703" s="56"/>
    </row>
    <row r="704" spans="1:3" x14ac:dyDescent="0.2">
      <c r="A704" s="56"/>
      <c r="B704" s="4"/>
      <c r="C704" s="56"/>
    </row>
    <row r="705" spans="1:3" x14ac:dyDescent="0.2">
      <c r="A705" s="56"/>
      <c r="B705" s="4"/>
      <c r="C705" s="56"/>
    </row>
    <row r="706" spans="1:3" x14ac:dyDescent="0.2">
      <c r="A706" s="56"/>
      <c r="B706" s="4"/>
      <c r="C706" s="56"/>
    </row>
    <row r="707" spans="1:3" x14ac:dyDescent="0.2">
      <c r="A707" s="56"/>
      <c r="B707" s="4"/>
      <c r="C707" s="56"/>
    </row>
    <row r="708" spans="1:3" x14ac:dyDescent="0.2">
      <c r="A708" s="56"/>
      <c r="B708" s="4"/>
      <c r="C708" s="56"/>
    </row>
    <row r="709" spans="1:3" x14ac:dyDescent="0.2">
      <c r="A709" s="56"/>
      <c r="B709" s="4"/>
      <c r="C709" s="56"/>
    </row>
    <row r="710" spans="1:3" x14ac:dyDescent="0.2">
      <c r="A710" s="56"/>
      <c r="B710" s="4"/>
      <c r="C710" s="56"/>
    </row>
    <row r="711" spans="1:3" x14ac:dyDescent="0.2">
      <c r="A711" s="56"/>
      <c r="B711" s="4"/>
      <c r="C711" s="56"/>
    </row>
    <row r="712" spans="1:3" x14ac:dyDescent="0.2">
      <c r="A712" s="56"/>
      <c r="B712" s="4"/>
      <c r="C712" s="56"/>
    </row>
    <row r="713" spans="1:3" x14ac:dyDescent="0.2">
      <c r="A713" s="56"/>
      <c r="B713" s="4"/>
      <c r="C713" s="56"/>
    </row>
    <row r="714" spans="1:3" x14ac:dyDescent="0.2">
      <c r="A714" s="56"/>
      <c r="B714" s="4"/>
      <c r="C714" s="56"/>
    </row>
    <row r="715" spans="1:3" x14ac:dyDescent="0.2">
      <c r="A715" s="56"/>
      <c r="B715" s="4"/>
      <c r="C715" s="56"/>
    </row>
    <row r="716" spans="1:3" x14ac:dyDescent="0.2">
      <c r="A716" s="56"/>
      <c r="B716" s="4"/>
      <c r="C716" s="56"/>
    </row>
    <row r="717" spans="1:3" x14ac:dyDescent="0.2">
      <c r="A717" s="56"/>
      <c r="B717" s="4"/>
      <c r="C717" s="56"/>
    </row>
    <row r="718" spans="1:3" x14ac:dyDescent="0.2">
      <c r="A718" s="56"/>
      <c r="B718" s="4"/>
      <c r="C718" s="56"/>
    </row>
    <row r="719" spans="1:3" x14ac:dyDescent="0.2">
      <c r="A719" s="56"/>
      <c r="B719" s="4"/>
      <c r="C719" s="56"/>
    </row>
    <row r="720" spans="1:3" x14ac:dyDescent="0.2">
      <c r="A720" s="56"/>
      <c r="B720" s="4"/>
      <c r="C720" s="56"/>
    </row>
    <row r="721" spans="1:3" x14ac:dyDescent="0.2">
      <c r="A721" s="56"/>
      <c r="B721" s="4"/>
      <c r="C721" s="56"/>
    </row>
    <row r="722" spans="1:3" x14ac:dyDescent="0.2">
      <c r="A722" s="56"/>
      <c r="B722" s="4"/>
      <c r="C722" s="56"/>
    </row>
    <row r="723" spans="1:3" x14ac:dyDescent="0.2">
      <c r="A723" s="56"/>
      <c r="B723" s="4"/>
      <c r="C723" s="56"/>
    </row>
    <row r="724" spans="1:3" x14ac:dyDescent="0.2">
      <c r="A724" s="56"/>
      <c r="B724" s="4"/>
      <c r="C724" s="56"/>
    </row>
    <row r="725" spans="1:3" x14ac:dyDescent="0.2">
      <c r="A725" s="56"/>
      <c r="B725" s="4"/>
      <c r="C725" s="56"/>
    </row>
    <row r="726" spans="1:3" x14ac:dyDescent="0.2">
      <c r="A726" s="56"/>
      <c r="B726" s="4"/>
      <c r="C726" s="56"/>
    </row>
    <row r="727" spans="1:3" x14ac:dyDescent="0.2">
      <c r="A727" s="56"/>
      <c r="B727" s="4"/>
      <c r="C727" s="56"/>
    </row>
    <row r="728" spans="1:3" x14ac:dyDescent="0.2">
      <c r="A728" s="56"/>
      <c r="B728" s="4"/>
      <c r="C728" s="56"/>
    </row>
    <row r="729" spans="1:3" x14ac:dyDescent="0.2">
      <c r="A729" s="56"/>
      <c r="B729" s="4"/>
      <c r="C729" s="56"/>
    </row>
    <row r="730" spans="1:3" x14ac:dyDescent="0.2">
      <c r="A730" s="56"/>
      <c r="B730" s="4"/>
      <c r="C730" s="56"/>
    </row>
    <row r="731" spans="1:3" x14ac:dyDescent="0.2">
      <c r="A731" s="56"/>
      <c r="B731" s="4"/>
      <c r="C731" s="56"/>
    </row>
    <row r="732" spans="1:3" x14ac:dyDescent="0.2">
      <c r="A732" s="56"/>
      <c r="B732" s="4"/>
      <c r="C732" s="56"/>
    </row>
    <row r="733" spans="1:3" x14ac:dyDescent="0.2">
      <c r="A733" s="56"/>
      <c r="B733" s="4"/>
      <c r="C733" s="56"/>
    </row>
    <row r="734" spans="1:3" x14ac:dyDescent="0.2">
      <c r="A734" s="56"/>
      <c r="B734" s="4"/>
      <c r="C734" s="56"/>
    </row>
    <row r="735" spans="1:3" x14ac:dyDescent="0.2">
      <c r="A735" s="56"/>
      <c r="B735" s="4"/>
      <c r="C735" s="56"/>
    </row>
    <row r="736" spans="1:3" x14ac:dyDescent="0.2">
      <c r="A736" s="56"/>
      <c r="B736" s="4"/>
      <c r="C736" s="56"/>
    </row>
    <row r="737" spans="1:3" x14ac:dyDescent="0.2">
      <c r="A737" s="56"/>
      <c r="B737" s="4"/>
      <c r="C737" s="56"/>
    </row>
    <row r="738" spans="1:3" x14ac:dyDescent="0.2">
      <c r="A738" s="56"/>
      <c r="B738" s="4"/>
      <c r="C738" s="56"/>
    </row>
    <row r="739" spans="1:3" x14ac:dyDescent="0.2">
      <c r="A739" s="56"/>
      <c r="B739" s="4"/>
      <c r="C739" s="56"/>
    </row>
    <row r="740" spans="1:3" x14ac:dyDescent="0.2">
      <c r="A740" s="56"/>
      <c r="B740" s="4"/>
      <c r="C740" s="56"/>
    </row>
    <row r="741" spans="1:3" x14ac:dyDescent="0.2">
      <c r="A741" s="56"/>
      <c r="B741" s="4"/>
      <c r="C741" s="56"/>
    </row>
    <row r="742" spans="1:3" x14ac:dyDescent="0.2">
      <c r="A742" s="56"/>
      <c r="B742" s="4"/>
      <c r="C742" s="56"/>
    </row>
    <row r="743" spans="1:3" x14ac:dyDescent="0.2">
      <c r="A743" s="56"/>
      <c r="B743" s="4"/>
      <c r="C743" s="56"/>
    </row>
    <row r="744" spans="1:3" x14ac:dyDescent="0.2">
      <c r="A744" s="56"/>
      <c r="B744" s="4"/>
      <c r="C744" s="56"/>
    </row>
    <row r="745" spans="1:3" x14ac:dyDescent="0.2">
      <c r="A745" s="56"/>
      <c r="B745" s="4"/>
      <c r="C745" s="56"/>
    </row>
    <row r="746" spans="1:3" x14ac:dyDescent="0.2">
      <c r="A746" s="56"/>
      <c r="B746" s="4"/>
      <c r="C746" s="56"/>
    </row>
    <row r="747" spans="1:3" x14ac:dyDescent="0.2">
      <c r="A747" s="56"/>
      <c r="B747" s="4"/>
      <c r="C747" s="56"/>
    </row>
    <row r="748" spans="1:3" x14ac:dyDescent="0.2">
      <c r="A748" s="56"/>
      <c r="B748" s="4"/>
      <c r="C748" s="56"/>
    </row>
    <row r="749" spans="1:3" x14ac:dyDescent="0.2">
      <c r="A749" s="56"/>
      <c r="B749" s="4"/>
      <c r="C749" s="56"/>
    </row>
    <row r="750" spans="1:3" x14ac:dyDescent="0.2">
      <c r="A750" s="56"/>
      <c r="B750" s="4"/>
      <c r="C750" s="56"/>
    </row>
    <row r="751" spans="1:3" x14ac:dyDescent="0.2">
      <c r="A751" s="56"/>
      <c r="B751" s="4"/>
      <c r="C751" s="56"/>
    </row>
    <row r="752" spans="1:3" x14ac:dyDescent="0.2">
      <c r="A752" s="56"/>
      <c r="B752" s="4"/>
      <c r="C752" s="56"/>
    </row>
    <row r="753" spans="1:3" x14ac:dyDescent="0.2">
      <c r="A753" s="56"/>
      <c r="B753" s="4"/>
      <c r="C753" s="56"/>
    </row>
    <row r="754" spans="1:3" x14ac:dyDescent="0.2">
      <c r="A754" s="56"/>
      <c r="B754" s="4"/>
      <c r="C754" s="56"/>
    </row>
    <row r="755" spans="1:3" x14ac:dyDescent="0.2">
      <c r="A755" s="56"/>
      <c r="B755" s="4"/>
      <c r="C755" s="56"/>
    </row>
    <row r="756" spans="1:3" x14ac:dyDescent="0.2">
      <c r="A756" s="56"/>
      <c r="B756" s="4"/>
      <c r="C756" s="56"/>
    </row>
    <row r="757" spans="1:3" x14ac:dyDescent="0.2">
      <c r="A757" s="56"/>
      <c r="B757" s="4"/>
      <c r="C757" s="56"/>
    </row>
    <row r="758" spans="1:3" x14ac:dyDescent="0.2">
      <c r="A758" s="56"/>
      <c r="B758" s="4"/>
      <c r="C758" s="56"/>
    </row>
    <row r="759" spans="1:3" x14ac:dyDescent="0.2">
      <c r="A759" s="56"/>
      <c r="B759" s="4"/>
      <c r="C759" s="56"/>
    </row>
    <row r="760" spans="1:3" x14ac:dyDescent="0.2">
      <c r="A760" s="56"/>
      <c r="B760" s="4"/>
      <c r="C760" s="56"/>
    </row>
    <row r="761" spans="1:3" x14ac:dyDescent="0.2">
      <c r="A761" s="56"/>
      <c r="B761" s="4"/>
      <c r="C761" s="56"/>
    </row>
    <row r="762" spans="1:3" x14ac:dyDescent="0.2">
      <c r="A762" s="56"/>
      <c r="B762" s="4"/>
      <c r="C762" s="56"/>
    </row>
    <row r="763" spans="1:3" x14ac:dyDescent="0.2">
      <c r="A763" s="56"/>
      <c r="B763" s="4"/>
      <c r="C763" s="56"/>
    </row>
    <row r="764" spans="1:3" x14ac:dyDescent="0.2">
      <c r="A764" s="56"/>
      <c r="B764" s="4"/>
      <c r="C764" s="56"/>
    </row>
    <row r="765" spans="1:3" x14ac:dyDescent="0.2">
      <c r="A765" s="56"/>
      <c r="B765" s="4"/>
      <c r="C765" s="56"/>
    </row>
    <row r="766" spans="1:3" x14ac:dyDescent="0.2">
      <c r="A766" s="56"/>
      <c r="B766" s="4"/>
      <c r="C766" s="56"/>
    </row>
    <row r="767" spans="1:3" x14ac:dyDescent="0.2">
      <c r="A767" s="56"/>
      <c r="B767" s="4"/>
      <c r="C767" s="56"/>
    </row>
    <row r="768" spans="1:3" x14ac:dyDescent="0.2">
      <c r="A768" s="56"/>
      <c r="B768" s="4"/>
      <c r="C768" s="56"/>
    </row>
    <row r="769" spans="1:3" x14ac:dyDescent="0.2">
      <c r="A769" s="56"/>
      <c r="B769" s="4"/>
      <c r="C769" s="56"/>
    </row>
    <row r="770" spans="1:3" x14ac:dyDescent="0.2">
      <c r="A770" s="56"/>
      <c r="B770" s="4"/>
      <c r="C770" s="56"/>
    </row>
    <row r="771" spans="1:3" x14ac:dyDescent="0.2">
      <c r="A771" s="56"/>
      <c r="B771" s="4"/>
      <c r="C771" s="56"/>
    </row>
    <row r="772" spans="1:3" x14ac:dyDescent="0.2">
      <c r="A772" s="56"/>
      <c r="B772" s="4"/>
      <c r="C772" s="56"/>
    </row>
    <row r="773" spans="1:3" x14ac:dyDescent="0.2">
      <c r="A773" s="56"/>
      <c r="B773" s="4"/>
      <c r="C773" s="56"/>
    </row>
    <row r="774" spans="1:3" x14ac:dyDescent="0.2">
      <c r="A774" s="56"/>
      <c r="B774" s="4"/>
      <c r="C774" s="56"/>
    </row>
    <row r="775" spans="1:3" x14ac:dyDescent="0.2">
      <c r="A775" s="56"/>
      <c r="B775" s="4"/>
      <c r="C775" s="56"/>
    </row>
    <row r="776" spans="1:3" x14ac:dyDescent="0.2">
      <c r="A776" s="56"/>
      <c r="B776" s="4"/>
      <c r="C776" s="56"/>
    </row>
    <row r="777" spans="1:3" x14ac:dyDescent="0.2">
      <c r="A777" s="56"/>
      <c r="B777" s="4"/>
      <c r="C777" s="56"/>
    </row>
    <row r="778" spans="1:3" x14ac:dyDescent="0.2">
      <c r="A778" s="56"/>
      <c r="B778" s="4"/>
      <c r="C778" s="56"/>
    </row>
    <row r="779" spans="1:3" x14ac:dyDescent="0.2">
      <c r="A779" s="56"/>
      <c r="B779" s="4"/>
      <c r="C779" s="56"/>
    </row>
    <row r="780" spans="1:3" x14ac:dyDescent="0.2">
      <c r="A780" s="56"/>
      <c r="B780" s="4"/>
      <c r="C780" s="56"/>
    </row>
    <row r="781" spans="1:3" x14ac:dyDescent="0.2">
      <c r="A781" s="56"/>
      <c r="B781" s="4"/>
      <c r="C781" s="56"/>
    </row>
    <row r="782" spans="1:3" x14ac:dyDescent="0.2">
      <c r="A782" s="56"/>
      <c r="B782" s="4"/>
      <c r="C782" s="56"/>
    </row>
    <row r="783" spans="1:3" x14ac:dyDescent="0.2">
      <c r="A783" s="56"/>
      <c r="B783" s="4"/>
      <c r="C783" s="56"/>
    </row>
    <row r="784" spans="1:3" x14ac:dyDescent="0.2">
      <c r="A784" s="56"/>
      <c r="B784" s="4"/>
      <c r="C784" s="56"/>
    </row>
    <row r="785" spans="1:3" x14ac:dyDescent="0.2">
      <c r="A785" s="56"/>
      <c r="B785" s="4"/>
      <c r="C785" s="56"/>
    </row>
    <row r="786" spans="1:3" x14ac:dyDescent="0.2">
      <c r="A786" s="56"/>
      <c r="B786" s="4"/>
      <c r="C786" s="56"/>
    </row>
    <row r="787" spans="1:3" x14ac:dyDescent="0.2">
      <c r="A787" s="56"/>
      <c r="B787" s="4"/>
      <c r="C787" s="56"/>
    </row>
    <row r="788" spans="1:3" x14ac:dyDescent="0.2">
      <c r="A788" s="56"/>
      <c r="B788" s="4"/>
      <c r="C788" s="56"/>
    </row>
    <row r="789" spans="1:3" x14ac:dyDescent="0.2">
      <c r="A789" s="56"/>
      <c r="B789" s="4"/>
      <c r="C789" s="56"/>
    </row>
    <row r="790" spans="1:3" x14ac:dyDescent="0.2">
      <c r="A790" s="56"/>
      <c r="B790" s="4"/>
      <c r="C790" s="56"/>
    </row>
    <row r="791" spans="1:3" x14ac:dyDescent="0.2">
      <c r="A791" s="56"/>
      <c r="B791" s="4"/>
      <c r="C791" s="56"/>
    </row>
    <row r="792" spans="1:3" x14ac:dyDescent="0.2">
      <c r="A792" s="56"/>
      <c r="B792" s="4"/>
      <c r="C792" s="56"/>
    </row>
    <row r="793" spans="1:3" x14ac:dyDescent="0.2">
      <c r="A793" s="56"/>
      <c r="B793" s="4"/>
      <c r="C793" s="56"/>
    </row>
    <row r="794" spans="1:3" x14ac:dyDescent="0.2">
      <c r="A794" s="56"/>
      <c r="B794" s="4"/>
      <c r="C794" s="56"/>
    </row>
    <row r="795" spans="1:3" x14ac:dyDescent="0.2">
      <c r="A795" s="56"/>
      <c r="B795" s="4"/>
      <c r="C795" s="56"/>
    </row>
    <row r="796" spans="1:3" x14ac:dyDescent="0.2">
      <c r="A796" s="56"/>
      <c r="B796" s="4"/>
      <c r="C796" s="56"/>
    </row>
    <row r="797" spans="1:3" x14ac:dyDescent="0.2">
      <c r="A797" s="56"/>
      <c r="B797" s="4"/>
      <c r="C797" s="56"/>
    </row>
    <row r="798" spans="1:3" x14ac:dyDescent="0.2">
      <c r="A798" s="56"/>
      <c r="B798" s="4"/>
      <c r="C798" s="56"/>
    </row>
    <row r="799" spans="1:3" x14ac:dyDescent="0.2">
      <c r="A799" s="56"/>
      <c r="B799" s="4"/>
      <c r="C799" s="56"/>
    </row>
    <row r="800" spans="1:3" x14ac:dyDescent="0.2">
      <c r="A800" s="56"/>
      <c r="B800" s="4"/>
      <c r="C800" s="56"/>
    </row>
    <row r="801" spans="1:3" x14ac:dyDescent="0.2">
      <c r="A801" s="56"/>
      <c r="B801" s="4"/>
      <c r="C801" s="56"/>
    </row>
    <row r="802" spans="1:3" x14ac:dyDescent="0.2">
      <c r="A802" s="56"/>
      <c r="B802" s="4"/>
      <c r="C802" s="56"/>
    </row>
    <row r="803" spans="1:3" x14ac:dyDescent="0.2">
      <c r="A803" s="56"/>
      <c r="B803" s="4"/>
      <c r="C803" s="56"/>
    </row>
    <row r="804" spans="1:3" x14ac:dyDescent="0.2">
      <c r="A804" s="56"/>
      <c r="B804" s="4"/>
      <c r="C804" s="56"/>
    </row>
    <row r="805" spans="1:3" x14ac:dyDescent="0.2">
      <c r="A805" s="56"/>
      <c r="B805" s="4"/>
      <c r="C805" s="56"/>
    </row>
    <row r="806" spans="1:3" x14ac:dyDescent="0.2">
      <c r="A806" s="56"/>
      <c r="B806" s="4"/>
      <c r="C806" s="56"/>
    </row>
    <row r="807" spans="1:3" x14ac:dyDescent="0.2">
      <c r="A807" s="56"/>
      <c r="B807" s="4"/>
      <c r="C807" s="56"/>
    </row>
    <row r="808" spans="1:3" x14ac:dyDescent="0.2">
      <c r="A808" s="56"/>
      <c r="B808" s="4"/>
      <c r="C808" s="56"/>
    </row>
    <row r="809" spans="1:3" x14ac:dyDescent="0.2">
      <c r="A809" s="56"/>
      <c r="B809" s="4"/>
      <c r="C809" s="56"/>
    </row>
    <row r="810" spans="1:3" x14ac:dyDescent="0.2">
      <c r="A810" s="56"/>
      <c r="B810" s="4"/>
      <c r="C810" s="56"/>
    </row>
    <row r="811" spans="1:3" x14ac:dyDescent="0.2">
      <c r="A811" s="56"/>
      <c r="B811" s="4"/>
      <c r="C811" s="56"/>
    </row>
    <row r="812" spans="1:3" x14ac:dyDescent="0.2">
      <c r="A812" s="56"/>
      <c r="B812" s="4"/>
      <c r="C812" s="56"/>
    </row>
    <row r="813" spans="1:3" x14ac:dyDescent="0.2">
      <c r="A813" s="56"/>
      <c r="B813" s="4"/>
      <c r="C813" s="56"/>
    </row>
    <row r="814" spans="1:3" x14ac:dyDescent="0.2">
      <c r="A814" s="56"/>
      <c r="B814" s="4"/>
      <c r="C814" s="56"/>
    </row>
    <row r="815" spans="1:3" x14ac:dyDescent="0.2">
      <c r="A815" s="56"/>
      <c r="B815" s="4"/>
      <c r="C815" s="56"/>
    </row>
    <row r="816" spans="1:3" x14ac:dyDescent="0.2">
      <c r="A816" s="56"/>
      <c r="B816" s="4"/>
      <c r="C816" s="56"/>
    </row>
    <row r="817" spans="1:3" x14ac:dyDescent="0.2">
      <c r="A817" s="56"/>
      <c r="B817" s="4"/>
      <c r="C817" s="56"/>
    </row>
    <row r="818" spans="1:3" x14ac:dyDescent="0.2">
      <c r="A818" s="56"/>
      <c r="B818" s="4"/>
      <c r="C818" s="56"/>
    </row>
    <row r="819" spans="1:3" x14ac:dyDescent="0.2">
      <c r="A819" s="56"/>
      <c r="B819" s="4"/>
      <c r="C819" s="56"/>
    </row>
    <row r="820" spans="1:3" x14ac:dyDescent="0.2">
      <c r="A820" s="56"/>
      <c r="B820" s="4"/>
      <c r="C820" s="56"/>
    </row>
    <row r="821" spans="1:3" x14ac:dyDescent="0.2">
      <c r="A821" s="56"/>
      <c r="B821" s="4"/>
      <c r="C821" s="56"/>
    </row>
    <row r="822" spans="1:3" x14ac:dyDescent="0.2">
      <c r="A822" s="56"/>
      <c r="B822" s="4"/>
      <c r="C822" s="56"/>
    </row>
    <row r="823" spans="1:3" x14ac:dyDescent="0.2">
      <c r="A823" s="56"/>
      <c r="B823" s="4"/>
      <c r="C823" s="56"/>
    </row>
    <row r="824" spans="1:3" x14ac:dyDescent="0.2">
      <c r="A824" s="56"/>
      <c r="B824" s="4"/>
      <c r="C824" s="56"/>
    </row>
    <row r="825" spans="1:3" x14ac:dyDescent="0.2">
      <c r="A825" s="56"/>
      <c r="B825" s="4"/>
      <c r="C825" s="56"/>
    </row>
    <row r="826" spans="1:3" x14ac:dyDescent="0.2">
      <c r="A826" s="56"/>
      <c r="B826" s="4"/>
      <c r="C826" s="56"/>
    </row>
    <row r="827" spans="1:3" x14ac:dyDescent="0.2">
      <c r="A827" s="56"/>
      <c r="B827" s="4"/>
      <c r="C827" s="56"/>
    </row>
    <row r="828" spans="1:3" x14ac:dyDescent="0.2">
      <c r="A828" s="56"/>
      <c r="B828" s="4"/>
      <c r="C828" s="56"/>
    </row>
    <row r="829" spans="1:3" x14ac:dyDescent="0.2">
      <c r="A829" s="56"/>
      <c r="B829" s="4"/>
      <c r="C829" s="56"/>
    </row>
    <row r="830" spans="1:3" x14ac:dyDescent="0.2">
      <c r="A830" s="56"/>
      <c r="B830" s="4"/>
      <c r="C830" s="56"/>
    </row>
    <row r="831" spans="1:3" x14ac:dyDescent="0.2">
      <c r="A831" s="56"/>
      <c r="B831" s="4"/>
      <c r="C831" s="56"/>
    </row>
    <row r="832" spans="1:3" x14ac:dyDescent="0.2">
      <c r="A832" s="56"/>
      <c r="B832" s="4"/>
      <c r="C832" s="56"/>
    </row>
    <row r="833" spans="1:3" x14ac:dyDescent="0.2">
      <c r="A833" s="56"/>
      <c r="B833" s="4"/>
      <c r="C833" s="56"/>
    </row>
    <row r="834" spans="1:3" x14ac:dyDescent="0.2">
      <c r="A834" s="56"/>
      <c r="B834" s="4"/>
      <c r="C834" s="56"/>
    </row>
    <row r="835" spans="1:3" x14ac:dyDescent="0.2">
      <c r="A835" s="56"/>
      <c r="B835" s="4"/>
      <c r="C835" s="56"/>
    </row>
    <row r="836" spans="1:3" x14ac:dyDescent="0.2">
      <c r="A836" s="56"/>
      <c r="B836" s="4"/>
      <c r="C836" s="56"/>
    </row>
    <row r="837" spans="1:3" x14ac:dyDescent="0.2">
      <c r="A837" s="56"/>
      <c r="B837" s="4"/>
      <c r="C837" s="56"/>
    </row>
    <row r="838" spans="1:3" x14ac:dyDescent="0.2">
      <c r="A838" s="56"/>
      <c r="B838" s="4"/>
      <c r="C838" s="56"/>
    </row>
    <row r="839" spans="1:3" x14ac:dyDescent="0.2">
      <c r="A839" s="56"/>
      <c r="B839" s="4"/>
      <c r="C839" s="56"/>
    </row>
    <row r="840" spans="1:3" x14ac:dyDescent="0.2">
      <c r="A840" s="56"/>
      <c r="B840" s="4"/>
      <c r="C840" s="56"/>
    </row>
    <row r="841" spans="1:3" x14ac:dyDescent="0.2">
      <c r="A841" s="56"/>
      <c r="B841" s="4"/>
      <c r="C841" s="56"/>
    </row>
    <row r="842" spans="1:3" x14ac:dyDescent="0.2">
      <c r="A842" s="56"/>
      <c r="B842" s="4"/>
      <c r="C842" s="56"/>
    </row>
    <row r="843" spans="1:3" x14ac:dyDescent="0.2">
      <c r="A843" s="56"/>
      <c r="B843" s="4"/>
      <c r="C843" s="56"/>
    </row>
    <row r="844" spans="1:3" x14ac:dyDescent="0.2">
      <c r="A844" s="56"/>
      <c r="B844" s="4"/>
      <c r="C844" s="56"/>
    </row>
    <row r="845" spans="1:3" x14ac:dyDescent="0.2">
      <c r="A845" s="56"/>
      <c r="B845" s="4"/>
      <c r="C845" s="56"/>
    </row>
    <row r="846" spans="1:3" x14ac:dyDescent="0.2">
      <c r="A846" s="56"/>
      <c r="B846" s="4"/>
      <c r="C846" s="56"/>
    </row>
    <row r="847" spans="1:3" x14ac:dyDescent="0.2">
      <c r="A847" s="56"/>
      <c r="B847" s="4"/>
      <c r="C847" s="56"/>
    </row>
    <row r="848" spans="1:3" x14ac:dyDescent="0.2">
      <c r="A848" s="56"/>
      <c r="B848" s="4"/>
      <c r="C848" s="56"/>
    </row>
    <row r="849" spans="1:3" x14ac:dyDescent="0.2">
      <c r="A849" s="56"/>
      <c r="B849" s="4"/>
      <c r="C849" s="56"/>
    </row>
    <row r="850" spans="1:3" x14ac:dyDescent="0.2">
      <c r="A850" s="56"/>
      <c r="B850" s="4"/>
      <c r="C850" s="56"/>
    </row>
    <row r="851" spans="1:3" x14ac:dyDescent="0.2">
      <c r="A851" s="56"/>
      <c r="B851" s="4"/>
      <c r="C851" s="56"/>
    </row>
    <row r="852" spans="1:3" x14ac:dyDescent="0.2">
      <c r="A852" s="56"/>
      <c r="B852" s="4"/>
      <c r="C852" s="56"/>
    </row>
    <row r="853" spans="1:3" x14ac:dyDescent="0.2">
      <c r="A853" s="56"/>
      <c r="B853" s="4"/>
      <c r="C853" s="56"/>
    </row>
    <row r="854" spans="1:3" x14ac:dyDescent="0.2">
      <c r="A854" s="56"/>
      <c r="B854" s="4"/>
      <c r="C854" s="56"/>
    </row>
    <row r="855" spans="1:3" x14ac:dyDescent="0.2">
      <c r="A855" s="56"/>
      <c r="B855" s="4"/>
      <c r="C855" s="56"/>
    </row>
    <row r="856" spans="1:3" x14ac:dyDescent="0.2">
      <c r="A856" s="56"/>
      <c r="B856" s="4"/>
      <c r="C856" s="56"/>
    </row>
    <row r="857" spans="1:3" x14ac:dyDescent="0.2">
      <c r="A857" s="56"/>
      <c r="B857" s="4"/>
      <c r="C857" s="56"/>
    </row>
  </sheetData>
  <mergeCells count="74">
    <mergeCell ref="I4:M4"/>
    <mergeCell ref="Y41:Y42"/>
    <mergeCell ref="Z41:Z42"/>
    <mergeCell ref="T41:T42"/>
    <mergeCell ref="U41:U42"/>
    <mergeCell ref="V41:V42"/>
    <mergeCell ref="W41:W42"/>
    <mergeCell ref="X41:X42"/>
    <mergeCell ref="O41:O42"/>
    <mergeCell ref="P41:P42"/>
    <mergeCell ref="Q41:Q42"/>
    <mergeCell ref="R41:R42"/>
    <mergeCell ref="S41:S42"/>
    <mergeCell ref="A41:A42"/>
    <mergeCell ref="B41:B42"/>
    <mergeCell ref="C41:C42"/>
    <mergeCell ref="D41:D42"/>
    <mergeCell ref="E41:E42"/>
    <mergeCell ref="J100:K100"/>
    <mergeCell ref="J101:K101"/>
    <mergeCell ref="J102:K102"/>
    <mergeCell ref="B105:D105"/>
    <mergeCell ref="B100:D100"/>
    <mergeCell ref="B102:D102"/>
    <mergeCell ref="F100:H100"/>
    <mergeCell ref="F101:H101"/>
    <mergeCell ref="F102:H102"/>
    <mergeCell ref="B101:D101"/>
    <mergeCell ref="B5:E5"/>
    <mergeCell ref="M8:M9"/>
    <mergeCell ref="N8:N9"/>
    <mergeCell ref="J99:K99"/>
    <mergeCell ref="F99:H99"/>
    <mergeCell ref="B99:D99"/>
    <mergeCell ref="F41:F42"/>
    <mergeCell ref="G41:G42"/>
    <mergeCell ref="H41:H42"/>
    <mergeCell ref="I41:I42"/>
    <mergeCell ref="J41:J42"/>
    <mergeCell ref="K41:K42"/>
    <mergeCell ref="L41:L42"/>
    <mergeCell ref="M41:M42"/>
    <mergeCell ref="N41:N42"/>
    <mergeCell ref="A6:A9"/>
    <mergeCell ref="B6:B9"/>
    <mergeCell ref="C6:C9"/>
    <mergeCell ref="D6:L6"/>
    <mergeCell ref="D7:F7"/>
    <mergeCell ref="G7:I7"/>
    <mergeCell ref="J7:L7"/>
    <mergeCell ref="D8:D9"/>
    <mergeCell ref="E8:E9"/>
    <mergeCell ref="F8:F9"/>
    <mergeCell ref="G8:G9"/>
    <mergeCell ref="H8:H9"/>
    <mergeCell ref="I8:I9"/>
    <mergeCell ref="J8:J9"/>
    <mergeCell ref="K8:K9"/>
    <mergeCell ref="T1:Z1"/>
    <mergeCell ref="L8:L9"/>
    <mergeCell ref="O6:Z6"/>
    <mergeCell ref="O7:P7"/>
    <mergeCell ref="Q7:Q9"/>
    <mergeCell ref="R7:T7"/>
    <mergeCell ref="U7:Z7"/>
    <mergeCell ref="O8:O9"/>
    <mergeCell ref="P8:P9"/>
    <mergeCell ref="R8:R9"/>
    <mergeCell ref="S8:S9"/>
    <mergeCell ref="T8:T9"/>
    <mergeCell ref="U8:W8"/>
    <mergeCell ref="X8:Z8"/>
    <mergeCell ref="M6:N7"/>
    <mergeCell ref="B3:Y3"/>
  </mergeCells>
  <pageMargins left="0.19685039370078741" right="0" top="0.43307086614173229" bottom="0.39370078740157483" header="0.31496062992125984" footer="0.31496062992125984"/>
  <pageSetup paperSize="9" scale="37" fitToHeight="40" orientation="landscape" useFirstPageNumber="1" r:id="rId1"/>
  <headerFooter differentFirst="1">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ЕРЁМИНА ОЛЬГА МИХАЙЛОВНА</dc:creator>
  <cp:lastModifiedBy>Марина МЛ. Лизункова</cp:lastModifiedBy>
  <cp:lastPrinted>2023-11-29T06:47:55Z</cp:lastPrinted>
  <dcterms:created xsi:type="dcterms:W3CDTF">2017-02-09T08:40:01Z</dcterms:created>
  <dcterms:modified xsi:type="dcterms:W3CDTF">2026-03-16T10:22:53Z</dcterms:modified>
</cp:coreProperties>
</file>